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xl/comments2.xml" ContentType="application/vnd.openxmlformats-officedocument.spreadsheetml.comments+xml"/>
  <Override PartName="/xl/comments5.xml" ContentType="application/vnd.openxmlformats-officedocument.spreadsheetml.comments+xml"/>
  <Override PartName="/xl/comments1.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ThisWorkbook" defaultThemeVersion="124226"/>
  <xr:revisionPtr revIDLastSave="0" documentId="10_ncr:100000_{0C816156-D0D8-45FB-9733-CDD4FAEE1EF3}" xr6:coauthVersionLast="31" xr6:coauthVersionMax="31" xr10:uidLastSave="{00000000-0000-0000-0000-000000000000}"/>
  <bookViews>
    <workbookView xWindow="0" yWindow="0" windowWidth="18408" windowHeight="5076" tabRatio="923" xr2:uid="{00000000-000D-0000-FFFF-FFFF00000000}"/>
  </bookViews>
  <sheets>
    <sheet name="Front &amp; Preliminaries" sheetId="55" r:id="rId1"/>
    <sheet name="Guidance" sheetId="56" r:id="rId2"/>
    <sheet name="Cover" sheetId="24" r:id="rId3"/>
    <sheet name="Design Data" sheetId="40" r:id="rId4"/>
    <sheet name="Utility" sheetId="43" r:id="rId5"/>
    <sheet name="Performance " sheetId="57" r:id="rId6"/>
    <sheet name="Construction 1" sheetId="52" r:id="rId7"/>
    <sheet name="Construction 2" sheetId="54" r:id="rId8"/>
    <sheet name="Controls &amp; Instruments" sheetId="47" r:id="rId9"/>
    <sheet name="Inspect, Ship &amp; Other" sheetId="50" r:id="rId10"/>
    <sheet name="SVL" sheetId="49" r:id="rId11"/>
    <sheet name="Supplement" sheetId="13" r:id="rId12"/>
    <sheet name="Backover" sheetId="27" r:id="rId13"/>
  </sheets>
  <definedNames>
    <definedName name="DocNo._Version_No.">'Front &amp; Preliminaries'!$A$152</definedName>
    <definedName name="Document_Number">Cover!$S$21</definedName>
    <definedName name="Document_Rev">Cover!$S$23</definedName>
    <definedName name="dryer_type">'Performance '!$U$6</definedName>
    <definedName name="electrical_group">'Design Data'!$AQ$54:$AY$54</definedName>
    <definedName name="electrical_group_lcp">'Controls &amp; Instruments'!$AQ$31:$AY$31</definedName>
    <definedName name="electrical_temp_class">'Design Data'!$AQ$55:$BE$55</definedName>
    <definedName name="electrical_temp_class_lcp">'Controls &amp; Instruments'!$AQ$32:$BE$32</definedName>
    <definedName name="_xlnm.Print_Area" localSheetId="12">Backover!$A$1:$AC$38</definedName>
    <definedName name="_xlnm.Print_Area" localSheetId="6">'Construction 1'!$A$1:$AM$63</definedName>
    <definedName name="_xlnm.Print_Area" localSheetId="7">'Construction 2'!$A$1:$AM$63</definedName>
    <definedName name="_xlnm.Print_Area" localSheetId="8">'Controls &amp; Instruments'!$A$1:$AM$63</definedName>
    <definedName name="_xlnm.Print_Area" localSheetId="2">Cover!$A$1:$AM$53</definedName>
    <definedName name="_xlnm.Print_Area" localSheetId="3">'Design Data'!$A$1:$AM$60</definedName>
    <definedName name="_xlnm.Print_Area" localSheetId="0">'Front &amp; Preliminaries'!$A$1:$T$190</definedName>
    <definedName name="_xlnm.Print_Area" localSheetId="1">Guidance!$A$1:$AM$59</definedName>
    <definedName name="_xlnm.Print_Area" localSheetId="9">'Inspect, Ship &amp; Other'!$A$1:$AM$63</definedName>
    <definedName name="_xlnm.Print_Area" localSheetId="5">'Performance '!$A$1:$AM$63</definedName>
    <definedName name="_xlnm.Print_Area" localSheetId="11">Supplement!$A$1:$AM$63</definedName>
    <definedName name="_xlnm.Print_Area" localSheetId="10">SVL!$A$1:$AM$63</definedName>
    <definedName name="_xlnm.Print_Area" localSheetId="4">Utility!$A$1:$AM$63</definedName>
    <definedName name="Project_location">Cover!$S$11</definedName>
    <definedName name="Project_title">Cover!$S$9</definedName>
    <definedName name="Service">Cover!$S$17</definedName>
    <definedName name="Tag_No">Cover!$S$15</definedName>
    <definedName name="total_page">Cover!$AL$53</definedName>
    <definedName name="unit_si">'Design Data'!$AR$7</definedName>
    <definedName name="unit_usc">'Design Data'!$AS$7</definedName>
    <definedName name="units">'Design Data'!$U$7</definedName>
  </definedNames>
  <calcPr calcId="179017"/>
</workbook>
</file>

<file path=xl/calcChain.xml><?xml version="1.0" encoding="utf-8"?>
<calcChain xmlns="http://schemas.openxmlformats.org/spreadsheetml/2006/main">
  <c r="A4" i="49" l="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3" i="49"/>
  <c r="A2" i="49"/>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3" i="13"/>
  <c r="A2" i="13"/>
  <c r="A57" i="50"/>
  <c r="A58" i="50"/>
  <c r="A59" i="50"/>
  <c r="A60" i="50"/>
  <c r="A61" i="50"/>
  <c r="A62" i="50"/>
  <c r="A4" i="50"/>
  <c r="A5" i="50"/>
  <c r="A6" i="50"/>
  <c r="A7" i="50"/>
  <c r="A8" i="50"/>
  <c r="A9" i="50"/>
  <c r="A10" i="50"/>
  <c r="A11" i="50"/>
  <c r="A12" i="50"/>
  <c r="A13" i="50"/>
  <c r="A14" i="50"/>
  <c r="A15" i="50"/>
  <c r="A16" i="50"/>
  <c r="A17" i="50"/>
  <c r="A18" i="50"/>
  <c r="A19" i="50"/>
  <c r="A20" i="50"/>
  <c r="A21" i="50"/>
  <c r="A22" i="50"/>
  <c r="A23" i="50"/>
  <c r="A24" i="50"/>
  <c r="A25" i="50"/>
  <c r="A26" i="50"/>
  <c r="A27" i="50"/>
  <c r="A28" i="50"/>
  <c r="A29" i="50"/>
  <c r="A30" i="50"/>
  <c r="A31" i="50"/>
  <c r="A32" i="50"/>
  <c r="A33" i="50"/>
  <c r="A34" i="50"/>
  <c r="A35" i="50"/>
  <c r="A36" i="50"/>
  <c r="A37" i="50"/>
  <c r="A38" i="50"/>
  <c r="A39" i="50"/>
  <c r="A40" i="50"/>
  <c r="A41" i="50"/>
  <c r="A42" i="50"/>
  <c r="A43" i="50"/>
  <c r="A44" i="50"/>
  <c r="A45" i="50"/>
  <c r="A46" i="50"/>
  <c r="A47" i="50"/>
  <c r="A48" i="50"/>
  <c r="A49" i="50"/>
  <c r="A50" i="50"/>
  <c r="A51" i="50"/>
  <c r="A52" i="50"/>
  <c r="A53" i="50"/>
  <c r="A54" i="50"/>
  <c r="A55" i="50"/>
  <c r="A56" i="50"/>
  <c r="A3" i="50"/>
  <c r="A2" i="50"/>
  <c r="A59" i="47"/>
  <c r="A60" i="47"/>
  <c r="A61" i="47"/>
  <c r="A62" i="47"/>
  <c r="A4" i="47"/>
  <c r="A5" i="47"/>
  <c r="A6" i="47"/>
  <c r="A7" i="47"/>
  <c r="A8" i="47"/>
  <c r="A9" i="47"/>
  <c r="A10" i="47"/>
  <c r="A11" i="47"/>
  <c r="A12" i="47"/>
  <c r="A13" i="47"/>
  <c r="A14" i="47"/>
  <c r="A15" i="47"/>
  <c r="A16" i="47"/>
  <c r="A17" i="47"/>
  <c r="A18" i="47"/>
  <c r="A19" i="47"/>
  <c r="A20" i="47"/>
  <c r="A21" i="47"/>
  <c r="A22" i="47"/>
  <c r="A23" i="47"/>
  <c r="A24" i="47"/>
  <c r="A25" i="47"/>
  <c r="A26" i="47"/>
  <c r="A27" i="47"/>
  <c r="A28" i="47"/>
  <c r="A29" i="47"/>
  <c r="A30" i="47"/>
  <c r="A31" i="47"/>
  <c r="A32" i="47"/>
  <c r="A33" i="47"/>
  <c r="A34" i="47"/>
  <c r="A35" i="47"/>
  <c r="A36" i="47"/>
  <c r="A37" i="47"/>
  <c r="A38" i="47"/>
  <c r="A39" i="47"/>
  <c r="A40" i="47"/>
  <c r="A41" i="47"/>
  <c r="A42" i="47"/>
  <c r="A43" i="47"/>
  <c r="A44" i="47"/>
  <c r="A45" i="47"/>
  <c r="A46" i="47"/>
  <c r="A47" i="47"/>
  <c r="A48" i="47"/>
  <c r="A49" i="47"/>
  <c r="A50" i="47"/>
  <c r="A51" i="47"/>
  <c r="A52" i="47"/>
  <c r="A53" i="47"/>
  <c r="A54" i="47"/>
  <c r="A55" i="47"/>
  <c r="A56" i="47"/>
  <c r="A57" i="47"/>
  <c r="A58" i="47"/>
  <c r="A3" i="47"/>
  <c r="A2" i="47"/>
  <c r="A43" i="40" l="1"/>
  <c r="A39" i="57" l="1"/>
  <c r="F9" i="57" l="1"/>
  <c r="A4" i="54" l="1"/>
  <c r="A5" i="54"/>
  <c r="A6" i="54"/>
  <c r="A7" i="54"/>
  <c r="A8" i="54"/>
  <c r="A9" i="54"/>
  <c r="A10" i="54"/>
  <c r="A11" i="54"/>
  <c r="A12" i="54"/>
  <c r="A13" i="54"/>
  <c r="A14" i="54"/>
  <c r="A15" i="54"/>
  <c r="A16" i="54"/>
  <c r="A17" i="54"/>
  <c r="A18" i="54"/>
  <c r="A19" i="54"/>
  <c r="A20" i="54"/>
  <c r="A21" i="54"/>
  <c r="A22" i="54"/>
  <c r="A23" i="54"/>
  <c r="A24" i="54"/>
  <c r="A25" i="54"/>
  <c r="A26" i="54"/>
  <c r="A27" i="54"/>
  <c r="A28" i="54"/>
  <c r="A29" i="54"/>
  <c r="A30" i="54"/>
  <c r="A31" i="54"/>
  <c r="A32" i="54"/>
  <c r="A33" i="54"/>
  <c r="A34" i="54"/>
  <c r="A35" i="54"/>
  <c r="A36" i="54"/>
  <c r="A37" i="54"/>
  <c r="A38" i="54"/>
  <c r="A39" i="54"/>
  <c r="A40" i="54"/>
  <c r="A41" i="54"/>
  <c r="A42" i="54"/>
  <c r="A43" i="54"/>
  <c r="A44" i="54"/>
  <c r="A45" i="54"/>
  <c r="A46" i="54"/>
  <c r="A47" i="54"/>
  <c r="A48" i="54"/>
  <c r="A49" i="54"/>
  <c r="A50" i="54"/>
  <c r="A51" i="54"/>
  <c r="A52" i="54"/>
  <c r="A53" i="54"/>
  <c r="A54" i="54"/>
  <c r="A55" i="54"/>
  <c r="A56" i="54"/>
  <c r="A57" i="54"/>
  <c r="A58" i="54"/>
  <c r="A59" i="54"/>
  <c r="A60" i="54"/>
  <c r="A61" i="54"/>
  <c r="A62" i="54"/>
  <c r="A3" i="54"/>
  <c r="A2" i="54"/>
  <c r="A4" i="57"/>
  <c r="A5" i="57"/>
  <c r="A6" i="57"/>
  <c r="A7" i="57"/>
  <c r="A8" i="57"/>
  <c r="A9" i="57"/>
  <c r="A10" i="57"/>
  <c r="A11" i="57"/>
  <c r="A12" i="57"/>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40" i="57"/>
  <c r="A41" i="57"/>
  <c r="A42" i="57"/>
  <c r="A43" i="57"/>
  <c r="A44" i="57"/>
  <c r="A45" i="57"/>
  <c r="A46" i="57"/>
  <c r="A47" i="57"/>
  <c r="A48" i="57"/>
  <c r="A49" i="57"/>
  <c r="A50" i="57"/>
  <c r="A51" i="57"/>
  <c r="A52" i="57"/>
  <c r="A53" i="57"/>
  <c r="A54" i="57"/>
  <c r="A55" i="57"/>
  <c r="A56" i="57"/>
  <c r="A57" i="57"/>
  <c r="A58" i="57"/>
  <c r="A59" i="57"/>
  <c r="A60" i="57"/>
  <c r="A61" i="57"/>
  <c r="A62" i="57"/>
  <c r="A4" i="43"/>
  <c r="A5" i="43"/>
  <c r="A6" i="43"/>
  <c r="A7" i="43"/>
  <c r="A8" i="43"/>
  <c r="A9" i="43"/>
  <c r="A10" i="43"/>
  <c r="A11" i="43"/>
  <c r="A12" i="43"/>
  <c r="A13" i="43"/>
  <c r="A14" i="43"/>
  <c r="A15" i="43"/>
  <c r="A16" i="43"/>
  <c r="A17" i="43"/>
  <c r="A18" i="43"/>
  <c r="A19" i="43"/>
  <c r="A20" i="43"/>
  <c r="A21" i="43"/>
  <c r="A22" i="43"/>
  <c r="A23" i="43"/>
  <c r="A24" i="43"/>
  <c r="A25" i="43"/>
  <c r="A26" i="43"/>
  <c r="A27" i="43"/>
  <c r="A28" i="43"/>
  <c r="A29" i="43"/>
  <c r="A30" i="43"/>
  <c r="A31" i="43"/>
  <c r="A32" i="43"/>
  <c r="A33" i="43"/>
  <c r="A34" i="43"/>
  <c r="A35" i="43"/>
  <c r="A36" i="43"/>
  <c r="A37" i="43"/>
  <c r="A38" i="43"/>
  <c r="A39" i="43"/>
  <c r="A40" i="43"/>
  <c r="A41" i="43"/>
  <c r="A42" i="43"/>
  <c r="A43" i="43"/>
  <c r="A44" i="43"/>
  <c r="A45" i="43"/>
  <c r="A46" i="43"/>
  <c r="A47" i="43"/>
  <c r="A48" i="43"/>
  <c r="A49" i="43"/>
  <c r="A50" i="43"/>
  <c r="A51" i="43"/>
  <c r="A52" i="43"/>
  <c r="A53" i="43"/>
  <c r="A54" i="43"/>
  <c r="A55" i="43"/>
  <c r="A56" i="43"/>
  <c r="A57" i="43"/>
  <c r="A58" i="43"/>
  <c r="A59" i="43"/>
  <c r="A60" i="43"/>
  <c r="A61" i="43"/>
  <c r="A62" i="43"/>
  <c r="A3" i="43"/>
  <c r="A2" i="43"/>
  <c r="A3" i="57"/>
  <c r="A2" i="57"/>
  <c r="AT28" i="54" l="1"/>
  <c r="AA28" i="54" s="1"/>
  <c r="BN45" i="54"/>
  <c r="BM45" i="54"/>
  <c r="BL45" i="54"/>
  <c r="BK45" i="54"/>
  <c r="BJ45" i="54"/>
  <c r="BI45" i="54"/>
  <c r="BH45" i="54"/>
  <c r="BG45" i="54"/>
  <c r="BF45" i="54"/>
  <c r="BE45" i="54"/>
  <c r="BD45" i="54"/>
  <c r="BC45" i="54"/>
  <c r="BB45" i="54"/>
  <c r="BA45" i="54"/>
  <c r="AZ45" i="54"/>
  <c r="AY45" i="54"/>
  <c r="AX45" i="54"/>
  <c r="AT23" i="57"/>
  <c r="AB23" i="57" s="1"/>
  <c r="AT32" i="52"/>
  <c r="AB32" i="52" s="1"/>
  <c r="AT33" i="52"/>
  <c r="AB33" i="52" s="1"/>
  <c r="AT36" i="52"/>
  <c r="AB36" i="52" s="1"/>
  <c r="AT58" i="57"/>
  <c r="AB58" i="57" s="1"/>
  <c r="AT49" i="57"/>
  <c r="AT48" i="57"/>
  <c r="AB49" i="57" s="1"/>
  <c r="AT47" i="57"/>
  <c r="AB47" i="57" s="1"/>
  <c r="AT46" i="57"/>
  <c r="AB46" i="57" s="1"/>
  <c r="AT45" i="57"/>
  <c r="AB45" i="57" s="1"/>
  <c r="AT43" i="57"/>
  <c r="AB43" i="57" s="1"/>
  <c r="U43" i="57"/>
  <c r="AT36" i="57"/>
  <c r="AB36" i="57" s="1"/>
  <c r="AT35" i="57"/>
  <c r="V35" i="57" s="1"/>
  <c r="AT33" i="57"/>
  <c r="AB33" i="57" s="1"/>
  <c r="AT32" i="57"/>
  <c r="AB32" i="57" s="1"/>
  <c r="AL63" i="57"/>
  <c r="AC63" i="57"/>
  <c r="K63" i="57"/>
  <c r="AT25" i="57"/>
  <c r="AB25" i="57" s="1"/>
  <c r="AT24" i="57"/>
  <c r="V24" i="57" s="1"/>
  <c r="AT20" i="57"/>
  <c r="AB20" i="57" s="1"/>
  <c r="AT19" i="57"/>
  <c r="AB19" i="57" s="1"/>
  <c r="AT17" i="57"/>
  <c r="AB17" i="57" s="1"/>
  <c r="K3" i="57"/>
  <c r="K2" i="57"/>
  <c r="AT26" i="43"/>
  <c r="AB26" i="43" s="1"/>
  <c r="AT24" i="43"/>
  <c r="AB24" i="43" s="1"/>
  <c r="AT20" i="43"/>
  <c r="AB20" i="43" s="1"/>
  <c r="AT25" i="43"/>
  <c r="AB25" i="43" s="1"/>
  <c r="AT23" i="43"/>
  <c r="AB23" i="43" s="1"/>
  <c r="AT15" i="43"/>
  <c r="AB15" i="43" s="1"/>
  <c r="AU46" i="54" l="1"/>
  <c r="V23" i="57"/>
  <c r="AU47" i="54"/>
  <c r="AU51" i="54"/>
  <c r="AU55" i="54"/>
  <c r="AU48" i="54"/>
  <c r="AU52" i="54"/>
  <c r="AU56" i="54"/>
  <c r="AU49" i="54"/>
  <c r="AU53" i="54"/>
  <c r="AU50" i="54"/>
  <c r="AU54" i="54"/>
  <c r="AB24" i="57"/>
  <c r="V25" i="57"/>
  <c r="AB35" i="57"/>
  <c r="AB48" i="57"/>
  <c r="V36" i="57"/>
  <c r="A6" i="40"/>
  <c r="A7" i="40"/>
  <c r="A8" i="40"/>
  <c r="A9" i="40"/>
  <c r="A10" i="40"/>
  <c r="A11" i="40"/>
  <c r="A12" i="40"/>
  <c r="A13" i="40"/>
  <c r="A14" i="40"/>
  <c r="A15" i="40"/>
  <c r="A16" i="40"/>
  <c r="A17" i="40"/>
  <c r="A18" i="40"/>
  <c r="A19" i="40"/>
  <c r="A20" i="40"/>
  <c r="A21" i="40"/>
  <c r="A22" i="40"/>
  <c r="A23" i="40"/>
  <c r="A24" i="40"/>
  <c r="A25" i="40"/>
  <c r="A26" i="40"/>
  <c r="A27" i="40"/>
  <c r="A28" i="40"/>
  <c r="A29" i="40"/>
  <c r="A30" i="40"/>
  <c r="A31" i="40"/>
  <c r="A32" i="40"/>
  <c r="A33" i="40"/>
  <c r="A34" i="40"/>
  <c r="A35" i="40"/>
  <c r="A36" i="40"/>
  <c r="A37" i="40"/>
  <c r="A38" i="40"/>
  <c r="A39" i="40"/>
  <c r="A40" i="40"/>
  <c r="A41" i="40"/>
  <c r="A42" i="40"/>
  <c r="A44" i="40"/>
  <c r="A45" i="40"/>
  <c r="A46" i="40"/>
  <c r="A47" i="40"/>
  <c r="A48" i="40"/>
  <c r="A49" i="40"/>
  <c r="A50" i="40"/>
  <c r="A51" i="40"/>
  <c r="A52" i="40"/>
  <c r="A53" i="40"/>
  <c r="A54" i="40"/>
  <c r="A55" i="40"/>
  <c r="A56" i="40"/>
  <c r="A57" i="40"/>
  <c r="A58" i="40"/>
  <c r="A59" i="40"/>
  <c r="AT14" i="54" l="1"/>
  <c r="AB14" i="54" s="1"/>
  <c r="AT13" i="54"/>
  <c r="AB13" i="54" s="1"/>
  <c r="AT12" i="54"/>
  <c r="AB12" i="54" s="1"/>
  <c r="AT11" i="54"/>
  <c r="AB11" i="54" s="1"/>
  <c r="AT34" i="54" l="1"/>
  <c r="P34" i="54" s="1"/>
  <c r="AT35" i="54"/>
  <c r="P35" i="54" s="1"/>
  <c r="AT36" i="54"/>
  <c r="P36" i="54" s="1"/>
  <c r="AT37" i="54"/>
  <c r="P37" i="54" s="1"/>
  <c r="AT38" i="54"/>
  <c r="P38" i="54" s="1"/>
  <c r="AZ40" i="54"/>
  <c r="AE40" i="54" s="1"/>
  <c r="AT40" i="54"/>
  <c r="P40" i="54" s="1"/>
  <c r="AT20" i="52" l="1"/>
  <c r="AB20" i="52" s="1"/>
  <c r="AT9" i="52"/>
  <c r="AB9" i="52" s="1"/>
  <c r="AT25" i="52"/>
  <c r="AB25" i="52" s="1"/>
  <c r="AT24" i="52"/>
  <c r="AB24" i="52" s="1"/>
  <c r="AT13" i="52"/>
  <c r="AB13" i="52" s="1"/>
  <c r="AT12" i="52"/>
  <c r="AB12" i="52" s="1"/>
  <c r="AT30" i="47"/>
  <c r="Q30" i="47" s="1"/>
  <c r="AT38" i="50"/>
  <c r="AC40" i="50" s="1"/>
  <c r="AT28" i="50"/>
  <c r="AT53" i="40"/>
  <c r="AR54" i="40" s="1"/>
  <c r="AT39" i="40"/>
  <c r="AB39" i="40" s="1"/>
  <c r="AT40" i="40"/>
  <c r="AB40" i="40" s="1"/>
  <c r="AT42" i="40"/>
  <c r="AB42" i="40" s="1"/>
  <c r="AT50" i="40"/>
  <c r="AB50" i="40" s="1"/>
  <c r="AW34" i="43"/>
  <c r="AT14" i="43"/>
  <c r="AB14" i="43" s="1"/>
  <c r="AT17" i="43"/>
  <c r="AB17" i="43" s="1"/>
  <c r="AT29" i="43"/>
  <c r="AT34" i="43"/>
  <c r="AT41" i="43"/>
  <c r="AB41" i="43" s="1"/>
  <c r="AT12" i="43"/>
  <c r="AB12" i="43" s="1"/>
  <c r="AB37" i="50" l="1"/>
  <c r="AB30" i="50"/>
  <c r="S30" i="43"/>
  <c r="S32" i="43"/>
  <c r="S31" i="43"/>
  <c r="S29" i="43"/>
  <c r="X35" i="43"/>
  <c r="X34" i="43"/>
  <c r="X36" i="43"/>
  <c r="X38" i="43"/>
  <c r="X37" i="43"/>
  <c r="AC38" i="43"/>
  <c r="AC34" i="43"/>
  <c r="AC37" i="43"/>
  <c r="AC36" i="43"/>
  <c r="AC39" i="43"/>
  <c r="AC35" i="43"/>
  <c r="BC55" i="40"/>
  <c r="Q53" i="40"/>
  <c r="AB29" i="50"/>
  <c r="AB34" i="50"/>
  <c r="Q40" i="50"/>
  <c r="W39" i="50"/>
  <c r="AC42" i="50"/>
  <c r="Q39" i="50"/>
  <c r="W42" i="50"/>
  <c r="W43" i="50"/>
  <c r="Q43" i="50"/>
  <c r="AC41" i="50"/>
  <c r="AU54" i="40"/>
  <c r="AB31" i="50"/>
  <c r="AB35" i="50"/>
  <c r="AB36" i="50"/>
  <c r="Q41" i="50"/>
  <c r="W40" i="50"/>
  <c r="AC39" i="50"/>
  <c r="AC43" i="50"/>
  <c r="AB28" i="50"/>
  <c r="AB33" i="50"/>
  <c r="Q42" i="50"/>
  <c r="W41" i="50"/>
  <c r="BE32" i="47"/>
  <c r="AX31" i="47"/>
  <c r="AX32" i="47"/>
  <c r="AT32" i="47"/>
  <c r="AT31" i="47"/>
  <c r="BB32" i="47"/>
  <c r="AU31" i="47"/>
  <c r="AY31" i="47"/>
  <c r="AU32" i="47"/>
  <c r="AY32" i="47"/>
  <c r="BC32" i="47"/>
  <c r="AR31" i="47"/>
  <c r="AV31" i="47"/>
  <c r="AR32" i="47"/>
  <c r="AV32" i="47"/>
  <c r="AZ32" i="47"/>
  <c r="BD32" i="47"/>
  <c r="AS31" i="47"/>
  <c r="AW31" i="47"/>
  <c r="AS32" i="47"/>
  <c r="AW32" i="47"/>
  <c r="BA32" i="47"/>
  <c r="AY55" i="40"/>
  <c r="AU55" i="40"/>
  <c r="AY54" i="40"/>
  <c r="BB55" i="40"/>
  <c r="AX55" i="40"/>
  <c r="AT55" i="40"/>
  <c r="AX54" i="40"/>
  <c r="AT54" i="40"/>
  <c r="BE55" i="40"/>
  <c r="BA55" i="40"/>
  <c r="AW55" i="40"/>
  <c r="AS55" i="40"/>
  <c r="AW54" i="40"/>
  <c r="AS54" i="40"/>
  <c r="BD55" i="40"/>
  <c r="AZ55" i="40"/>
  <c r="AV55" i="40"/>
  <c r="AR55" i="40"/>
  <c r="AV54" i="40"/>
  <c r="AT31" i="40" l="1"/>
  <c r="AB31" i="40" s="1"/>
  <c r="AT34" i="40"/>
  <c r="AB34" i="40" s="1"/>
  <c r="AT32" i="40"/>
  <c r="AB32" i="40" s="1"/>
  <c r="AT23" i="40"/>
  <c r="AB23" i="40" s="1"/>
  <c r="AT18" i="40"/>
  <c r="AB18" i="40" s="1"/>
  <c r="AT19" i="40"/>
  <c r="AB19" i="40" s="1"/>
  <c r="AT21" i="40"/>
  <c r="AB21" i="40" s="1"/>
  <c r="AT22" i="40"/>
  <c r="AB22" i="40" s="1"/>
  <c r="AT27" i="40"/>
  <c r="AB27" i="40" s="1"/>
  <c r="AT28" i="40"/>
  <c r="AB28" i="40" s="1"/>
  <c r="AT29" i="40"/>
  <c r="AB29" i="40" s="1"/>
  <c r="AT33" i="40"/>
  <c r="AB33" i="40" s="1"/>
  <c r="AT17" i="40"/>
  <c r="AB17" i="40" s="1"/>
  <c r="AL63" i="13"/>
  <c r="AC63" i="13"/>
  <c r="K63" i="13"/>
  <c r="A53" i="24"/>
  <c r="AL63" i="43"/>
  <c r="AL63" i="52"/>
  <c r="AL63" i="54"/>
  <c r="AL63" i="47"/>
  <c r="AL63" i="50"/>
  <c r="AL63" i="49"/>
  <c r="AL60" i="40"/>
  <c r="B58" i="56" l="1"/>
  <c r="A189" i="55"/>
  <c r="A3" i="40" l="1"/>
  <c r="A4" i="40"/>
  <c r="A5" i="40"/>
  <c r="AC63" i="54" l="1"/>
  <c r="K63" i="54"/>
  <c r="AE11" i="54"/>
  <c r="K3" i="54"/>
  <c r="K2" i="54"/>
  <c r="A2" i="40" l="1"/>
  <c r="K3" i="13" l="1"/>
  <c r="K2" i="13"/>
  <c r="AC63" i="52" l="1"/>
  <c r="K63" i="52"/>
  <c r="K3" i="52"/>
  <c r="K2" i="52"/>
  <c r="AC63" i="50" l="1"/>
  <c r="K63" i="50"/>
  <c r="K3" i="50"/>
  <c r="K2" i="50"/>
  <c r="AC63" i="49"/>
  <c r="K63" i="49"/>
  <c r="K3" i="49"/>
  <c r="K2" i="49"/>
  <c r="AC63" i="47"/>
  <c r="K63" i="47"/>
  <c r="K3" i="47"/>
  <c r="K2" i="47"/>
  <c r="AC63" i="43"/>
  <c r="K63" i="43"/>
  <c r="K3" i="43"/>
  <c r="K2" i="43"/>
  <c r="AC60" i="40" l="1"/>
  <c r="K60" i="40"/>
  <c r="K3" i="40"/>
  <c r="K2"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Q3" authorId="0" shapeId="0" xr:uid="{00000000-0006-0000-0300-000001000000}">
      <text>
        <r>
          <rPr>
            <b/>
            <sz val="8"/>
            <color indexed="81"/>
            <rFont val="Arial"/>
            <family val="2"/>
          </rPr>
          <t xml:space="preserve">Note :
</t>
        </r>
        <r>
          <rPr>
            <sz val="8"/>
            <color indexed="81"/>
            <rFont val="Arial"/>
            <family val="2"/>
          </rPr>
          <t>Orange cells indicate data sheet pre-populated default values, to be retailed or modified by the user as required.</t>
        </r>
        <r>
          <rPr>
            <sz val="9"/>
            <color indexed="81"/>
            <rFont val="Tahoma"/>
            <family val="2"/>
          </rPr>
          <t xml:space="preserve">
</t>
        </r>
      </text>
    </comment>
    <comment ref="AQ4" authorId="0" shapeId="0" xr:uid="{00000000-0006-0000-0300-000002000000}">
      <text>
        <r>
          <rPr>
            <b/>
            <sz val="8"/>
            <color indexed="81"/>
            <rFont val="Arial"/>
            <family val="2"/>
          </rPr>
          <t>Note :
C</t>
        </r>
        <r>
          <rPr>
            <sz val="8"/>
            <color indexed="81"/>
            <rFont val="Arial"/>
            <family val="2"/>
          </rPr>
          <t xml:space="preserve">ells that are used as part of a logic function as shaded this colour and the data contained within is critical to the function of this datasheet. 
</t>
        </r>
        <r>
          <rPr>
            <b/>
            <sz val="8"/>
            <color indexed="81"/>
            <rFont val="Arial"/>
            <family val="2"/>
          </rPr>
          <t>DO NOT MODIFY</t>
        </r>
        <r>
          <rPr>
            <sz val="8"/>
            <color indexed="81"/>
            <rFont val="Arial"/>
            <family val="2"/>
          </rPr>
          <t>.</t>
        </r>
        <r>
          <rPr>
            <sz val="9"/>
            <color indexed="81"/>
            <rFont val="Tahoma"/>
            <family val="2"/>
          </rPr>
          <t xml:space="preserve">
</t>
        </r>
      </text>
    </comment>
    <comment ref="AB17" authorId="0" shapeId="0" xr:uid="{00000000-0006-0000-0300-000003000000}">
      <text>
        <r>
          <rPr>
            <b/>
            <sz val="8"/>
            <color indexed="81"/>
            <rFont val="Arial"/>
            <family val="2"/>
          </rPr>
          <t>Note</t>
        </r>
        <r>
          <rPr>
            <b/>
            <sz val="9"/>
            <color indexed="81"/>
            <rFont val="Tahoma"/>
            <family val="2"/>
          </rPr>
          <t xml:space="preserve">
</t>
        </r>
        <r>
          <rPr>
            <sz val="8"/>
            <color indexed="81"/>
            <rFont val="Arial"/>
            <family val="2"/>
          </rPr>
          <t>Normal cubic metres per hour (Nm³/h)
"</t>
        </r>
        <r>
          <rPr>
            <i/>
            <sz val="8"/>
            <color indexed="81"/>
            <rFont val="Arial"/>
            <family val="2"/>
          </rPr>
          <t xml:space="preserve">N" means "normal" and has no units or quantity.
</t>
        </r>
        <r>
          <rPr>
            <sz val="8"/>
            <color indexed="81"/>
            <rFont val="Arial"/>
            <family val="2"/>
          </rPr>
          <t>Reference conditions
0 °C, 1.013 bar a, dry</t>
        </r>
        <r>
          <rPr>
            <i/>
            <sz val="8"/>
            <color indexed="81"/>
            <rFont val="Arial"/>
            <family val="2"/>
          </rPr>
          <t xml:space="preserve">
</t>
        </r>
        <r>
          <rPr>
            <sz val="8"/>
            <color indexed="81"/>
            <rFont val="Arial"/>
            <family val="2"/>
          </rPr>
          <t>Standard cubic feet per minute (scfm)</t>
        </r>
        <r>
          <rPr>
            <sz val="9"/>
            <color indexed="81"/>
            <rFont val="Tahoma"/>
            <family val="2"/>
          </rPr>
          <t xml:space="preserve">
</t>
        </r>
        <r>
          <rPr>
            <i/>
            <sz val="9"/>
            <color indexed="81"/>
            <rFont val="Tahoma"/>
            <family val="2"/>
          </rPr>
          <t>"s</t>
        </r>
        <r>
          <rPr>
            <i/>
            <sz val="8"/>
            <color indexed="81"/>
            <rFont val="Arial"/>
            <family val="2"/>
          </rPr>
          <t>" means "standard" and has no units or quantity.</t>
        </r>
        <r>
          <rPr>
            <sz val="8"/>
            <color indexed="81"/>
            <rFont val="Arial"/>
            <family val="2"/>
          </rPr>
          <t xml:space="preserve">
Reference conditions
60 °F, 14.7 psi a, dry</t>
        </r>
      </text>
    </comment>
    <comment ref="K36" authorId="0" shapeId="0" xr:uid="{B0AC5A85-8161-4273-81FF-23AFF9B6A721}">
      <text>
        <r>
          <rPr>
            <b/>
            <sz val="8"/>
            <color indexed="81"/>
            <rFont val="Arial"/>
            <family val="2"/>
          </rPr>
          <t>Note</t>
        </r>
        <r>
          <rPr>
            <sz val="8"/>
            <color indexed="81"/>
            <rFont val="Arial"/>
            <family val="2"/>
          </rPr>
          <t xml:space="preserve">
Default is "Outdoors".</t>
        </r>
      </text>
    </comment>
    <comment ref="U37" authorId="0" shapeId="0" xr:uid="{D4130FE6-4D68-4477-B9A0-F84A4A4E669D}">
      <text>
        <r>
          <rPr>
            <b/>
            <sz val="8"/>
            <color indexed="81"/>
            <rFont val="Arial"/>
            <family val="2"/>
          </rPr>
          <t xml:space="preserve">Note
</t>
        </r>
        <r>
          <rPr>
            <sz val="8"/>
            <color indexed="81"/>
            <rFont val="Arial"/>
            <family val="2"/>
          </rPr>
          <t>Default is "Grade".</t>
        </r>
        <r>
          <rPr>
            <sz val="9"/>
            <color indexed="81"/>
            <rFont val="Tahoma"/>
            <family val="2"/>
          </rPr>
          <t xml:space="preserve">
</t>
        </r>
      </text>
    </comment>
    <comment ref="U38" authorId="0" shapeId="0" xr:uid="{D41DC893-9996-409B-BC30-813AB06D54C4}">
      <text>
        <r>
          <rPr>
            <b/>
            <sz val="8"/>
            <color indexed="81"/>
            <rFont val="Arial"/>
            <family val="2"/>
          </rPr>
          <t xml:space="preserve">Note
</t>
        </r>
        <r>
          <rPr>
            <sz val="8"/>
            <color indexed="81"/>
            <rFont val="Arial"/>
            <family val="2"/>
          </rPr>
          <t>Default is "Not required".</t>
        </r>
        <r>
          <rPr>
            <sz val="9"/>
            <color indexed="81"/>
            <rFont val="Tahoma"/>
            <family val="2"/>
          </rPr>
          <t xml:space="preserve">
</t>
        </r>
      </text>
    </comment>
    <comment ref="F46" authorId="0" shapeId="0" xr:uid="{00000000-0006-0000-0300-000004000000}">
      <text>
        <r>
          <rPr>
            <b/>
            <sz val="8"/>
            <color indexed="81"/>
            <rFont val="Arial"/>
            <family val="2"/>
          </rPr>
          <t xml:space="preserve">Note
</t>
        </r>
        <r>
          <rPr>
            <sz val="8"/>
            <color indexed="81"/>
            <rFont val="Arial"/>
            <family val="2"/>
          </rPr>
          <t>Atmospheric corrosivity categories as defined by ISO 12944-2, C1 through CX.</t>
        </r>
        <r>
          <rPr>
            <sz val="9"/>
            <color indexed="81"/>
            <rFont val="Tahoma"/>
            <family val="2"/>
          </rPr>
          <t xml:space="preserve">
</t>
        </r>
      </text>
    </comment>
    <comment ref="U53" authorId="0" shapeId="0" xr:uid="{467A071A-21BE-4D13-92CB-8B6AC2606CCF}">
      <text>
        <r>
          <rPr>
            <b/>
            <sz val="8"/>
            <color indexed="81"/>
            <rFont val="Arial"/>
            <family val="2"/>
          </rPr>
          <t xml:space="preserve">Note
</t>
        </r>
        <r>
          <rPr>
            <sz val="8"/>
            <color indexed="81"/>
            <rFont val="Arial"/>
            <family val="2"/>
          </rPr>
          <t>Default is "Safe".</t>
        </r>
        <r>
          <rPr>
            <sz val="9"/>
            <color indexed="81"/>
            <rFont val="Tahoma"/>
            <family val="2"/>
          </rPr>
          <t xml:space="preserve">
</t>
        </r>
      </text>
    </comment>
    <comment ref="U56" authorId="0" shapeId="0" xr:uid="{D8021109-D9C0-48A9-986F-4E0B6EF6BC64}">
      <text>
        <r>
          <rPr>
            <b/>
            <sz val="8"/>
            <color indexed="81"/>
            <rFont val="Arial"/>
            <family val="2"/>
          </rPr>
          <t xml:space="preserve">Note
</t>
        </r>
        <r>
          <rPr>
            <sz val="8"/>
            <color indexed="81"/>
            <rFont val="Arial"/>
            <family val="2"/>
          </rPr>
          <t>Default is "Non-Ex zone".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Q3" authorId="0" shapeId="0" xr:uid="{00000000-0006-0000-0400-000001000000}">
      <text>
        <r>
          <rPr>
            <b/>
            <sz val="8"/>
            <color indexed="81"/>
            <rFont val="Arial"/>
            <family val="2"/>
          </rPr>
          <t xml:space="preserve">Note :
</t>
        </r>
        <r>
          <rPr>
            <sz val="8"/>
            <color indexed="81"/>
            <rFont val="Arial"/>
            <family val="2"/>
          </rPr>
          <t>Orange cells indicate data sheet pre-populated default values, to be retailed or modified by the user as required.</t>
        </r>
        <r>
          <rPr>
            <sz val="9"/>
            <color indexed="81"/>
            <rFont val="Tahoma"/>
            <family val="2"/>
          </rPr>
          <t xml:space="preserve">
</t>
        </r>
      </text>
    </comment>
    <comment ref="AQ4" authorId="0" shapeId="0" xr:uid="{00000000-0006-0000-0400-000002000000}">
      <text>
        <r>
          <rPr>
            <b/>
            <sz val="8"/>
            <color indexed="81"/>
            <rFont val="Arial"/>
            <family val="2"/>
          </rPr>
          <t>Note :
C</t>
        </r>
        <r>
          <rPr>
            <sz val="8"/>
            <color indexed="81"/>
            <rFont val="Arial"/>
            <family val="2"/>
          </rPr>
          <t xml:space="preserve">ells that are used as part of a logic function as shaded this colour and the data contained within is critical to the function of this datasheet. 
</t>
        </r>
        <r>
          <rPr>
            <b/>
            <sz val="8"/>
            <color indexed="81"/>
            <rFont val="Arial"/>
            <family val="2"/>
          </rPr>
          <t>DO NOT MODIFY</t>
        </r>
        <r>
          <rPr>
            <sz val="8"/>
            <color indexed="81"/>
            <rFont val="Arial"/>
            <family val="2"/>
          </rPr>
          <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Q3" authorId="0" shapeId="0" xr:uid="{00000000-0006-0000-0500-000001000000}">
      <text>
        <r>
          <rPr>
            <b/>
            <sz val="8"/>
            <color indexed="81"/>
            <rFont val="Arial"/>
            <family val="2"/>
          </rPr>
          <t xml:space="preserve">Note :
</t>
        </r>
        <r>
          <rPr>
            <sz val="8"/>
            <color indexed="81"/>
            <rFont val="Arial"/>
            <family val="2"/>
          </rPr>
          <t>Orange cells indicate data sheet pre-populated default values, to be retailed or modified by the user as required.</t>
        </r>
        <r>
          <rPr>
            <sz val="9"/>
            <color indexed="81"/>
            <rFont val="Tahoma"/>
            <family val="2"/>
          </rPr>
          <t xml:space="preserve">
</t>
        </r>
      </text>
    </comment>
    <comment ref="AQ4" authorId="0" shapeId="0" xr:uid="{00000000-0006-0000-0500-000002000000}">
      <text>
        <r>
          <rPr>
            <b/>
            <sz val="8"/>
            <color indexed="81"/>
            <rFont val="Arial"/>
            <family val="2"/>
          </rPr>
          <t>Note :
C</t>
        </r>
        <r>
          <rPr>
            <sz val="8"/>
            <color indexed="81"/>
            <rFont val="Arial"/>
            <family val="2"/>
          </rPr>
          <t xml:space="preserve">ells that are used as part of a logic function as shaded this colour and the data contained within is critical to the function of this datasheet. 
</t>
        </r>
        <r>
          <rPr>
            <b/>
            <sz val="8"/>
            <color indexed="81"/>
            <rFont val="Arial"/>
            <family val="2"/>
          </rPr>
          <t>DO NOT MODIFY</t>
        </r>
        <r>
          <rPr>
            <sz val="8"/>
            <color indexed="81"/>
            <rFont val="Arial"/>
            <family val="2"/>
          </rPr>
          <t>.</t>
        </r>
        <r>
          <rPr>
            <sz val="9"/>
            <color indexed="81"/>
            <rFont val="Tahoma"/>
            <family val="2"/>
          </rPr>
          <t xml:space="preserve">
</t>
        </r>
      </text>
    </comment>
    <comment ref="F10" authorId="0" shapeId="0" xr:uid="{00000000-0006-0000-0500-000003000000}">
      <text>
        <r>
          <rPr>
            <b/>
            <sz val="9"/>
            <color indexed="81"/>
            <rFont val="Tahoma"/>
            <family val="2"/>
          </rPr>
          <t xml:space="preserve">Note
</t>
        </r>
        <r>
          <rPr>
            <sz val="9"/>
            <color indexed="81"/>
            <rFont val="Tahoma"/>
            <family val="2"/>
          </rPr>
          <t xml:space="preserve">Not applicable for heatless drying principle
</t>
        </r>
      </text>
    </comment>
    <comment ref="F11" authorId="0" shapeId="0" xr:uid="{00000000-0006-0000-0500-000004000000}">
      <text>
        <r>
          <rPr>
            <b/>
            <sz val="9"/>
            <color indexed="81"/>
            <rFont val="Tahoma"/>
            <family val="2"/>
          </rPr>
          <t xml:space="preserve">Note
</t>
        </r>
        <r>
          <rPr>
            <sz val="9"/>
            <color indexed="81"/>
            <rFont val="Tahoma"/>
            <family val="2"/>
          </rPr>
          <t xml:space="preserve">Applicable to heat of compression dryers.
</t>
        </r>
      </text>
    </comment>
    <comment ref="U16" authorId="0" shapeId="0" xr:uid="{29A27C49-C336-4AFF-8026-A1FD6CE86FAD}">
      <text>
        <r>
          <rPr>
            <b/>
            <sz val="8"/>
            <color indexed="81"/>
            <rFont val="Arial"/>
            <family val="2"/>
          </rPr>
          <t>Note</t>
        </r>
        <r>
          <rPr>
            <sz val="8"/>
            <color indexed="81"/>
            <rFont val="Arial"/>
            <family val="2"/>
          </rPr>
          <t xml:space="preserve">
Default is "Fresh / glycol water"</t>
        </r>
        <r>
          <rPr>
            <sz val="9"/>
            <color indexed="81"/>
            <rFont val="Tahoma"/>
            <family val="2"/>
          </rPr>
          <t xml:space="preserve">
</t>
        </r>
      </text>
    </comment>
    <comment ref="AB17" authorId="0" shapeId="0" xr:uid="{00000000-0006-0000-0500-000005000000}">
      <text>
        <r>
          <rPr>
            <b/>
            <sz val="8"/>
            <color indexed="81"/>
            <rFont val="Arial"/>
            <family val="2"/>
          </rPr>
          <t>Note</t>
        </r>
        <r>
          <rPr>
            <b/>
            <sz val="9"/>
            <color indexed="81"/>
            <rFont val="Tahoma"/>
            <family val="2"/>
          </rPr>
          <t xml:space="preserve">
</t>
        </r>
        <r>
          <rPr>
            <sz val="8"/>
            <color indexed="81"/>
            <rFont val="Arial"/>
            <family val="2"/>
          </rPr>
          <t>Normal cubic metres per hour (Nm³/h)
"</t>
        </r>
        <r>
          <rPr>
            <i/>
            <sz val="8"/>
            <color indexed="81"/>
            <rFont val="Arial"/>
            <family val="2"/>
          </rPr>
          <t xml:space="preserve">N" means "normal" and has no units or quantity.
</t>
        </r>
        <r>
          <rPr>
            <sz val="8"/>
            <color indexed="81"/>
            <rFont val="Arial"/>
            <family val="2"/>
          </rPr>
          <t>Reference conditions
0 °C, 1.013 bar a, dry</t>
        </r>
        <r>
          <rPr>
            <i/>
            <sz val="8"/>
            <color indexed="81"/>
            <rFont val="Arial"/>
            <family val="2"/>
          </rPr>
          <t xml:space="preserve">
</t>
        </r>
        <r>
          <rPr>
            <sz val="8"/>
            <color indexed="81"/>
            <rFont val="Arial"/>
            <family val="2"/>
          </rPr>
          <t>Standard cubic feet per minute (scfm)</t>
        </r>
        <r>
          <rPr>
            <sz val="9"/>
            <color indexed="81"/>
            <rFont val="Tahoma"/>
            <family val="2"/>
          </rPr>
          <t xml:space="preserve">
</t>
        </r>
        <r>
          <rPr>
            <i/>
            <sz val="9"/>
            <color indexed="81"/>
            <rFont val="Tahoma"/>
            <family val="2"/>
          </rPr>
          <t>"s</t>
        </r>
        <r>
          <rPr>
            <i/>
            <sz val="8"/>
            <color indexed="81"/>
            <rFont val="Arial"/>
            <family val="2"/>
          </rPr>
          <t>" means "standard" and has no units or quantity.</t>
        </r>
        <r>
          <rPr>
            <sz val="8"/>
            <color indexed="81"/>
            <rFont val="Arial"/>
            <family val="2"/>
          </rPr>
          <t xml:space="preserve">
Reference conditions
60 °F, 14.7 psi a, dry</t>
        </r>
      </text>
    </comment>
    <comment ref="U43" authorId="0" shapeId="0" xr:uid="{D3BA8F63-C81B-41FE-8BA6-9298866CA8F3}">
      <text>
        <r>
          <rPr>
            <b/>
            <sz val="9"/>
            <color indexed="81"/>
            <rFont val="Tahoma"/>
            <family val="2"/>
          </rPr>
          <t xml:space="preserve">Note
</t>
        </r>
        <r>
          <rPr>
            <sz val="9"/>
            <color indexed="81"/>
            <rFont val="Tahoma"/>
            <family val="2"/>
          </rPr>
          <t xml:space="preserve">Default is 3 mm or 0.1 in
</t>
        </r>
      </text>
    </comment>
    <comment ref="U53" authorId="0" shapeId="0" xr:uid="{0823DFDE-F952-4650-9044-F93346AF59B7}">
      <text>
        <r>
          <rPr>
            <b/>
            <sz val="8"/>
            <color indexed="81"/>
            <rFont val="Arial"/>
            <family val="2"/>
          </rPr>
          <t xml:space="preserve">Note
</t>
        </r>
        <r>
          <rPr>
            <sz val="8"/>
            <color indexed="81"/>
            <rFont val="Arial"/>
            <family val="2"/>
          </rPr>
          <t>Default is "316 stainless steel"</t>
        </r>
      </text>
    </comment>
    <comment ref="U54" authorId="0" shapeId="0" xr:uid="{2008D792-9F04-4E84-B024-6701F45A6CB2}">
      <text>
        <r>
          <rPr>
            <b/>
            <sz val="8"/>
            <color indexed="81"/>
            <rFont val="Arial"/>
            <family val="2"/>
          </rPr>
          <t xml:space="preserve">Note
</t>
        </r>
        <r>
          <rPr>
            <sz val="8"/>
            <color indexed="81"/>
            <rFont val="Arial"/>
            <family val="2"/>
          </rPr>
          <t>Default is "316 stainless steel"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Q3" authorId="0" shapeId="0" xr:uid="{00000000-0006-0000-0600-000001000000}">
      <text>
        <r>
          <rPr>
            <b/>
            <sz val="8"/>
            <color indexed="81"/>
            <rFont val="Arial"/>
            <family val="2"/>
          </rPr>
          <t xml:space="preserve">Note :
</t>
        </r>
        <r>
          <rPr>
            <sz val="8"/>
            <color indexed="81"/>
            <rFont val="Arial"/>
            <family val="2"/>
          </rPr>
          <t>Orange cells indicate data sheet pre-populated default values, to be retailed or modified by the user as required.</t>
        </r>
        <r>
          <rPr>
            <sz val="9"/>
            <color indexed="81"/>
            <rFont val="Tahoma"/>
            <family val="2"/>
          </rPr>
          <t xml:space="preserve">
</t>
        </r>
      </text>
    </comment>
    <comment ref="AQ4" authorId="0" shapeId="0" xr:uid="{00000000-0006-0000-0600-000002000000}">
      <text>
        <r>
          <rPr>
            <b/>
            <sz val="8"/>
            <color indexed="81"/>
            <rFont val="Arial"/>
            <family val="2"/>
          </rPr>
          <t>Note :
C</t>
        </r>
        <r>
          <rPr>
            <sz val="8"/>
            <color indexed="81"/>
            <rFont val="Arial"/>
            <family val="2"/>
          </rPr>
          <t xml:space="preserve">ells that are used as part of a logic function as shaded this colour and the data contained within is critical to the function of this datasheet. 
</t>
        </r>
        <r>
          <rPr>
            <b/>
            <sz val="8"/>
            <color indexed="81"/>
            <rFont val="Arial"/>
            <family val="2"/>
          </rPr>
          <t>DO NOT MODIFY</t>
        </r>
        <r>
          <rPr>
            <sz val="8"/>
            <color indexed="81"/>
            <rFont val="Arial"/>
            <family val="2"/>
          </rPr>
          <t>.</t>
        </r>
        <r>
          <rPr>
            <sz val="9"/>
            <color indexed="81"/>
            <rFont val="Tahoma"/>
            <family val="2"/>
          </rPr>
          <t xml:space="preserve">
</t>
        </r>
      </text>
    </comment>
    <comment ref="AB9" authorId="0" shapeId="0" xr:uid="{00000000-0006-0000-0600-000003000000}">
      <text>
        <r>
          <rPr>
            <b/>
            <sz val="8"/>
            <color indexed="81"/>
            <rFont val="Arial"/>
            <family val="2"/>
          </rPr>
          <t>Note</t>
        </r>
        <r>
          <rPr>
            <b/>
            <sz val="9"/>
            <color indexed="81"/>
            <rFont val="Tahoma"/>
            <family val="2"/>
          </rPr>
          <t xml:space="preserve">
</t>
        </r>
        <r>
          <rPr>
            <sz val="8"/>
            <color indexed="81"/>
            <rFont val="Arial"/>
            <family val="2"/>
          </rPr>
          <t>Normal cubic metres per hour (Nm³/h)
"</t>
        </r>
        <r>
          <rPr>
            <i/>
            <sz val="8"/>
            <color indexed="81"/>
            <rFont val="Arial"/>
            <family val="2"/>
          </rPr>
          <t xml:space="preserve">N" means "normal" and has no units or quantity.
</t>
        </r>
        <r>
          <rPr>
            <sz val="8"/>
            <color indexed="81"/>
            <rFont val="Arial"/>
            <family val="2"/>
          </rPr>
          <t>Reference conditions
0 °C, 1.013 bar a, dry</t>
        </r>
        <r>
          <rPr>
            <i/>
            <sz val="8"/>
            <color indexed="81"/>
            <rFont val="Arial"/>
            <family val="2"/>
          </rPr>
          <t xml:space="preserve">
</t>
        </r>
        <r>
          <rPr>
            <sz val="8"/>
            <color indexed="81"/>
            <rFont val="Arial"/>
            <family val="2"/>
          </rPr>
          <t>Standard cubic feet per minute (scfm)</t>
        </r>
        <r>
          <rPr>
            <sz val="9"/>
            <color indexed="81"/>
            <rFont val="Tahoma"/>
            <family val="2"/>
          </rPr>
          <t xml:space="preserve">
</t>
        </r>
        <r>
          <rPr>
            <i/>
            <sz val="9"/>
            <color indexed="81"/>
            <rFont val="Tahoma"/>
            <family val="2"/>
          </rPr>
          <t>"s</t>
        </r>
        <r>
          <rPr>
            <i/>
            <sz val="8"/>
            <color indexed="81"/>
            <rFont val="Arial"/>
            <family val="2"/>
          </rPr>
          <t>" means "standard" and has no units or quantity.</t>
        </r>
        <r>
          <rPr>
            <sz val="8"/>
            <color indexed="81"/>
            <rFont val="Arial"/>
            <family val="2"/>
          </rPr>
          <t xml:space="preserve">
Reference conditions
60 °F, 14.7 psi a, dry</t>
        </r>
      </text>
    </comment>
    <comment ref="AB20" authorId="0" shapeId="0" xr:uid="{00000000-0006-0000-0600-000004000000}">
      <text>
        <r>
          <rPr>
            <b/>
            <sz val="8"/>
            <color indexed="81"/>
            <rFont val="Arial"/>
            <family val="2"/>
          </rPr>
          <t>Note</t>
        </r>
        <r>
          <rPr>
            <b/>
            <sz val="9"/>
            <color indexed="81"/>
            <rFont val="Tahoma"/>
            <family val="2"/>
          </rPr>
          <t xml:space="preserve">
</t>
        </r>
        <r>
          <rPr>
            <sz val="8"/>
            <color indexed="81"/>
            <rFont val="Arial"/>
            <family val="2"/>
          </rPr>
          <t>Normal cubic metres per hour (Nm³/h)
"</t>
        </r>
        <r>
          <rPr>
            <i/>
            <sz val="8"/>
            <color indexed="81"/>
            <rFont val="Arial"/>
            <family val="2"/>
          </rPr>
          <t xml:space="preserve">N" means "normal" and has no units or quantity.
</t>
        </r>
        <r>
          <rPr>
            <sz val="8"/>
            <color indexed="81"/>
            <rFont val="Arial"/>
            <family val="2"/>
          </rPr>
          <t>Reference conditions
0 °C, 1.013 bar a, dry</t>
        </r>
        <r>
          <rPr>
            <i/>
            <sz val="8"/>
            <color indexed="81"/>
            <rFont val="Arial"/>
            <family val="2"/>
          </rPr>
          <t xml:space="preserve">
</t>
        </r>
        <r>
          <rPr>
            <sz val="8"/>
            <color indexed="81"/>
            <rFont val="Arial"/>
            <family val="2"/>
          </rPr>
          <t>Standard cubic feet per minute (scfm)</t>
        </r>
        <r>
          <rPr>
            <sz val="9"/>
            <color indexed="81"/>
            <rFont val="Tahoma"/>
            <family val="2"/>
          </rPr>
          <t xml:space="preserve">
</t>
        </r>
        <r>
          <rPr>
            <i/>
            <sz val="9"/>
            <color indexed="81"/>
            <rFont val="Tahoma"/>
            <family val="2"/>
          </rPr>
          <t>"s</t>
        </r>
        <r>
          <rPr>
            <i/>
            <sz val="8"/>
            <color indexed="81"/>
            <rFont val="Arial"/>
            <family val="2"/>
          </rPr>
          <t>" means "standard" and has no units or quantity.</t>
        </r>
        <r>
          <rPr>
            <sz val="8"/>
            <color indexed="81"/>
            <rFont val="Arial"/>
            <family val="2"/>
          </rPr>
          <t xml:space="preserve">
Reference conditions
60 °F, 14.7 psi a, dry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21" authorId="0" shapeId="0" xr:uid="{E9C07877-66D8-46FD-913E-6B2EFCD496D7}">
      <text>
        <r>
          <rPr>
            <b/>
            <sz val="8"/>
            <color indexed="81"/>
            <rFont val="Arial"/>
            <family val="2"/>
          </rPr>
          <t>Note</t>
        </r>
        <r>
          <rPr>
            <sz val="8"/>
            <color indexed="81"/>
            <rFont val="Arial"/>
            <family val="2"/>
          </rPr>
          <t xml:space="preserve">
Default is "On/off control by thermostat"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Q3" authorId="0" shapeId="0" xr:uid="{00000000-0006-0000-0800-000001000000}">
      <text>
        <r>
          <rPr>
            <b/>
            <sz val="8"/>
            <color indexed="81"/>
            <rFont val="Arial"/>
            <family val="2"/>
          </rPr>
          <t xml:space="preserve">Note :
</t>
        </r>
        <r>
          <rPr>
            <sz val="8"/>
            <color indexed="81"/>
            <rFont val="Arial"/>
            <family val="2"/>
          </rPr>
          <t>Orange cells indicate data sheet pre-populated default values, to be retailed or modified by the user as required.</t>
        </r>
        <r>
          <rPr>
            <sz val="9"/>
            <color indexed="81"/>
            <rFont val="Tahoma"/>
            <family val="2"/>
          </rPr>
          <t xml:space="preserve">
</t>
        </r>
      </text>
    </comment>
    <comment ref="AQ4" authorId="0" shapeId="0" xr:uid="{00000000-0006-0000-0800-000002000000}">
      <text>
        <r>
          <rPr>
            <b/>
            <sz val="8"/>
            <color indexed="81"/>
            <rFont val="Arial"/>
            <family val="2"/>
          </rPr>
          <t>Note :
C</t>
        </r>
        <r>
          <rPr>
            <sz val="8"/>
            <color indexed="81"/>
            <rFont val="Arial"/>
            <family val="2"/>
          </rPr>
          <t xml:space="preserve">ells that are used as part of a logic function as shaded this colour and the data contained within is critical to the function of this datasheet. 
</t>
        </r>
        <r>
          <rPr>
            <b/>
            <sz val="8"/>
            <color indexed="81"/>
            <rFont val="Arial"/>
            <family val="2"/>
          </rPr>
          <t>DO NOT MODIFY</t>
        </r>
        <r>
          <rPr>
            <sz val="8"/>
            <color indexed="81"/>
            <rFont val="Arial"/>
            <family val="2"/>
          </rPr>
          <t>.</t>
        </r>
        <r>
          <rPr>
            <sz val="9"/>
            <color indexed="81"/>
            <rFont val="Tahoma"/>
            <family val="2"/>
          </rPr>
          <t xml:space="preserve">
</t>
        </r>
      </text>
    </comment>
    <comment ref="U21" authorId="0" shapeId="0" xr:uid="{FD94209F-BBBF-446E-BA07-BAA035E035B7}">
      <text>
        <r>
          <rPr>
            <b/>
            <sz val="8"/>
            <color indexed="81"/>
            <rFont val="Arial"/>
            <family val="2"/>
          </rPr>
          <t xml:space="preserve">Note
</t>
        </r>
        <r>
          <rPr>
            <sz val="8"/>
            <color indexed="81"/>
            <rFont val="Arial"/>
            <family val="2"/>
          </rPr>
          <t>Default is "4-20 mA"</t>
        </r>
        <r>
          <rPr>
            <sz val="9"/>
            <color indexed="81"/>
            <rFont val="Tahoma"/>
            <family val="2"/>
          </rPr>
          <t xml:space="preserve">
</t>
        </r>
      </text>
    </comment>
    <comment ref="U30" authorId="0" shapeId="0" xr:uid="{E952EDDA-58F2-48B3-8A32-065165301115}">
      <text>
        <r>
          <rPr>
            <b/>
            <sz val="8"/>
            <color indexed="81"/>
            <rFont val="Arial"/>
            <family val="2"/>
          </rPr>
          <t xml:space="preserve">Note
</t>
        </r>
        <r>
          <rPr>
            <sz val="8"/>
            <color indexed="81"/>
            <rFont val="Arial"/>
            <family val="2"/>
          </rPr>
          <t>Default is "Safe"</t>
        </r>
        <r>
          <rPr>
            <sz val="9"/>
            <color indexed="81"/>
            <rFont val="Tahoma"/>
            <family val="2"/>
          </rPr>
          <t xml:space="preserve">
</t>
        </r>
      </text>
    </comment>
  </commentList>
</comments>
</file>

<file path=xl/sharedStrings.xml><?xml version="1.0" encoding="utf-8"?>
<sst xmlns="http://schemas.openxmlformats.org/spreadsheetml/2006/main" count="1826" uniqueCount="741">
  <si>
    <t xml:space="preserve"> Row</t>
  </si>
  <si>
    <t>CLIENT :</t>
  </si>
  <si>
    <t>JOB/PROJECT NUMBER :</t>
  </si>
  <si>
    <t>PROJECT TITLE :</t>
  </si>
  <si>
    <t>PROJECT LOCATION :</t>
  </si>
  <si>
    <t>Date</t>
  </si>
  <si>
    <t>Issue</t>
  </si>
  <si>
    <t>Issue Description</t>
  </si>
  <si>
    <t>By</t>
  </si>
  <si>
    <t xml:space="preserve"> Issue</t>
  </si>
  <si>
    <t>Checked</t>
  </si>
  <si>
    <t>Approved</t>
  </si>
  <si>
    <t>DOCUMENT NUMBER :</t>
  </si>
  <si>
    <t>To be used in conjunction with :</t>
  </si>
  <si>
    <t>Sheet 2 of</t>
  </si>
  <si>
    <t>Sheet 1 of</t>
  </si>
  <si>
    <t>Delete this sheet if not required.</t>
  </si>
  <si>
    <t>This document is originally formatted for print-out on A4 Portrait (210mm x 298mm) paper, with a scaling of 90% of normal size.</t>
  </si>
  <si>
    <t>Sheet 7 of</t>
  </si>
  <si>
    <t>An example cover sheet has been provided, but Users may replace this sheet with alternative User format or project format.</t>
  </si>
  <si>
    <t>An example Supplementary Requirements sheet has been provided. Users may delete or modify this sheet as required.</t>
  </si>
  <si>
    <t>Guidance on the use of these Data Sheets</t>
  </si>
  <si>
    <t>Insert Buyer Logo Here</t>
  </si>
  <si>
    <t>Insert Project Logo Here</t>
  </si>
  <si>
    <t>REVISION :</t>
  </si>
  <si>
    <t>Size</t>
  </si>
  <si>
    <t>Design</t>
  </si>
  <si>
    <t>Yes</t>
  </si>
  <si>
    <t>No</t>
  </si>
  <si>
    <t/>
  </si>
  <si>
    <t>Ref. Clause</t>
  </si>
  <si>
    <t>Additional notes</t>
  </si>
  <si>
    <t>Guidance text for Comment boxes</t>
  </si>
  <si>
    <t>Select</t>
  </si>
  <si>
    <t>Enquiry</t>
  </si>
  <si>
    <t xml:space="preserve">Purchase </t>
  </si>
  <si>
    <t>As Built</t>
  </si>
  <si>
    <t>Other</t>
  </si>
  <si>
    <t>Continuous</t>
  </si>
  <si>
    <t>Intermittent</t>
  </si>
  <si>
    <t xml:space="preserve">6.1.2 The purchaser shall specify the operating conditions, the liquid properties, site conditions and utility conditions, including all data shown on the process data sheet etc.
</t>
  </si>
  <si>
    <t>Max</t>
  </si>
  <si>
    <t>Min</t>
  </si>
  <si>
    <t>psi a</t>
  </si>
  <si>
    <t>bar a</t>
  </si>
  <si>
    <t>ppm</t>
  </si>
  <si>
    <t>Normal</t>
  </si>
  <si>
    <t>°F</t>
  </si>
  <si>
    <t>°C</t>
  </si>
  <si>
    <t>psi g</t>
  </si>
  <si>
    <t>bar g</t>
  </si>
  <si>
    <t>psi</t>
  </si>
  <si>
    <t>bar</t>
  </si>
  <si>
    <t>ft</t>
  </si>
  <si>
    <t>m</t>
  </si>
  <si>
    <t>HP</t>
  </si>
  <si>
    <t>kW</t>
  </si>
  <si>
    <t>Indoors</t>
  </si>
  <si>
    <t>Outdoors</t>
  </si>
  <si>
    <t>Heated</t>
  </si>
  <si>
    <t>Unheated</t>
  </si>
  <si>
    <t>Under roof</t>
  </si>
  <si>
    <t>Partial sides</t>
  </si>
  <si>
    <t>Grade</t>
  </si>
  <si>
    <t>Mezzanine</t>
  </si>
  <si>
    <t>Safe</t>
  </si>
  <si>
    <t>to</t>
  </si>
  <si>
    <t>%</t>
  </si>
  <si>
    <t>Unusual conditions:</t>
  </si>
  <si>
    <t>Dust</t>
  </si>
  <si>
    <t>Fumes</t>
  </si>
  <si>
    <t>Dust &amp; Fumes</t>
  </si>
  <si>
    <t>Electricity</t>
  </si>
  <si>
    <t>Voltage</t>
  </si>
  <si>
    <t>Phase</t>
  </si>
  <si>
    <t>Frequency</t>
  </si>
  <si>
    <t>Cooling water</t>
  </si>
  <si>
    <t>ft²h°F/btu</t>
  </si>
  <si>
    <t>Instrument air</t>
  </si>
  <si>
    <t>Steam</t>
  </si>
  <si>
    <t>in</t>
  </si>
  <si>
    <t>mm</t>
  </si>
  <si>
    <t>Nozzle connections</t>
  </si>
  <si>
    <t>Facing</t>
  </si>
  <si>
    <t>Rating</t>
  </si>
  <si>
    <t>FF</t>
  </si>
  <si>
    <t>RF</t>
  </si>
  <si>
    <t>RTJ</t>
  </si>
  <si>
    <t>Type</t>
  </si>
  <si>
    <t>Not applicable</t>
  </si>
  <si>
    <t>Required</t>
  </si>
  <si>
    <t>Not required</t>
  </si>
  <si>
    <t>Other:</t>
  </si>
  <si>
    <t>Pressure gauges</t>
  </si>
  <si>
    <t>Shipment</t>
  </si>
  <si>
    <t>8.4.1 Unless otherwise specified, equipment shall be prepared for domestic shipment. Domestic shipment preparation shall make the equipment suitable for outdoor storage for a period of at least six months with no disassembly required before operation except possibly inspection of bearings and seals. Preparation for longer storage or export shipment is more rigorous and, if specified, shall be provided by the vendor following agreed procedures.</t>
  </si>
  <si>
    <t>Domestic delivery</t>
  </si>
  <si>
    <t>Export</t>
  </si>
  <si>
    <t>Yes - for 6 months</t>
  </si>
  <si>
    <t>Yes - for 12 months</t>
  </si>
  <si>
    <t>Yes - for other</t>
  </si>
  <si>
    <t>lb</t>
  </si>
  <si>
    <t>kg</t>
  </si>
  <si>
    <t>Requirement</t>
  </si>
  <si>
    <t>General</t>
  </si>
  <si>
    <t>Description</t>
  </si>
  <si>
    <t>Input data</t>
  </si>
  <si>
    <t>Temperature:</t>
  </si>
  <si>
    <t>PURCHASER SUPPLEMENTARY REQUIREMENTS</t>
  </si>
  <si>
    <t>EQUIPMENT SERVICE :</t>
  </si>
  <si>
    <t>REV :</t>
  </si>
  <si>
    <t>Control System Requirements</t>
  </si>
  <si>
    <t>Control system alternates</t>
  </si>
  <si>
    <t>Indoor only</t>
  </si>
  <si>
    <t>Outdoor installation</t>
  </si>
  <si>
    <t>Shop Inspections &amp; Test</t>
  </si>
  <si>
    <t>Controls and Instrumentation</t>
  </si>
  <si>
    <t>NEMA Type 4X</t>
  </si>
  <si>
    <t>NEMA Type 7</t>
  </si>
  <si>
    <t>IP 65</t>
  </si>
  <si>
    <t>Local control panel</t>
  </si>
  <si>
    <t>Construction features</t>
  </si>
  <si>
    <t>Blast over-pressure:</t>
  </si>
  <si>
    <t>ms</t>
  </si>
  <si>
    <t>Standby</t>
  </si>
  <si>
    <t>Conditions cause stress corrosion cracking:</t>
  </si>
  <si>
    <t>Localisation required:</t>
  </si>
  <si>
    <t>Winterization</t>
  </si>
  <si>
    <t>Tropicalization</t>
  </si>
  <si>
    <t>Steam heating</t>
  </si>
  <si>
    <t>m²K/W</t>
  </si>
  <si>
    <t>Utility Consumption</t>
  </si>
  <si>
    <t xml:space="preserve">Electricity </t>
  </si>
  <si>
    <t>Power</t>
  </si>
  <si>
    <t>Amps</t>
  </si>
  <si>
    <t>Full load</t>
  </si>
  <si>
    <t>Quantity</t>
  </si>
  <si>
    <t>Inlet pressure</t>
  </si>
  <si>
    <t>m³/h</t>
  </si>
  <si>
    <t>Air / Nitrogen</t>
  </si>
  <si>
    <t>Instrument housings:</t>
  </si>
  <si>
    <t>Total purge:</t>
  </si>
  <si>
    <t>lb/hr</t>
  </si>
  <si>
    <t>kg/h</t>
  </si>
  <si>
    <t>None</t>
  </si>
  <si>
    <t>Dimensions</t>
  </si>
  <si>
    <t>X</t>
  </si>
  <si>
    <t>L</t>
  </si>
  <si>
    <t>W</t>
  </si>
  <si>
    <t>H</t>
  </si>
  <si>
    <t>Shell side</t>
  </si>
  <si>
    <t>Tube side</t>
  </si>
  <si>
    <t>Automatic</t>
  </si>
  <si>
    <t>Electric motors</t>
  </si>
  <si>
    <t>Suction strainers</t>
  </si>
  <si>
    <t>Check valves</t>
  </si>
  <si>
    <t>Inlet</t>
  </si>
  <si>
    <t>Manufacturer</t>
  </si>
  <si>
    <t>Inlet conditions</t>
  </si>
  <si>
    <t>Process data</t>
  </si>
  <si>
    <t>Discharge conditions</t>
  </si>
  <si>
    <t>Panel features</t>
  </si>
  <si>
    <t>Purge Requirement</t>
  </si>
  <si>
    <t>Nitrogen</t>
  </si>
  <si>
    <t>Y</t>
  </si>
  <si>
    <t>Z</t>
  </si>
  <si>
    <t>Sub-vendor list</t>
  </si>
  <si>
    <t>Equipment type</t>
  </si>
  <si>
    <t>Differential pressure transmitters</t>
  </si>
  <si>
    <t>Model / Description</t>
  </si>
  <si>
    <t>Sight flow indicators</t>
  </si>
  <si>
    <t>Purge flow indicators</t>
  </si>
  <si>
    <t>Control and Instrumentation</t>
  </si>
  <si>
    <t>Temperature gauges</t>
  </si>
  <si>
    <t>Level gauges</t>
  </si>
  <si>
    <t>Pressure switches</t>
  </si>
  <si>
    <t>Temperature switches</t>
  </si>
  <si>
    <t>Level switches</t>
  </si>
  <si>
    <t>Pressure transmitters</t>
  </si>
  <si>
    <t>Temperature transmitters</t>
  </si>
  <si>
    <t>Level transmitters</t>
  </si>
  <si>
    <t>Control valves</t>
  </si>
  <si>
    <t>Pressure relief valves</t>
  </si>
  <si>
    <t>Thermal relief valves</t>
  </si>
  <si>
    <t>Solenoid valves</t>
  </si>
  <si>
    <t>Annunciator</t>
  </si>
  <si>
    <t>Tube fittings</t>
  </si>
  <si>
    <t>Length</t>
  </si>
  <si>
    <r>
      <t>Nm</t>
    </r>
    <r>
      <rPr>
        <sz val="8"/>
        <rFont val="Calibri"/>
        <family val="2"/>
      </rPr>
      <t>³</t>
    </r>
    <r>
      <rPr>
        <sz val="8"/>
        <rFont val="Arial"/>
        <family val="2"/>
      </rPr>
      <t>/h</t>
    </r>
  </si>
  <si>
    <t>Performance</t>
  </si>
  <si>
    <r>
      <t>kg/m</t>
    </r>
    <r>
      <rPr>
        <sz val="8"/>
        <color theme="1"/>
        <rFont val="Calibri"/>
        <family val="2"/>
      </rPr>
      <t>³</t>
    </r>
  </si>
  <si>
    <r>
      <t>lb/ft</t>
    </r>
    <r>
      <rPr>
        <sz val="8"/>
        <color theme="1"/>
        <rFont val="Calibri"/>
        <family val="2"/>
      </rPr>
      <t>³</t>
    </r>
  </si>
  <si>
    <t>ft²hr°F/btu</t>
  </si>
  <si>
    <t>Atmospheric corrosivity:</t>
  </si>
  <si>
    <t>Corrosive agents present:</t>
  </si>
  <si>
    <t>Max Return</t>
  </si>
  <si>
    <t>Min Return</t>
  </si>
  <si>
    <t>Modbus TCP/IP</t>
  </si>
  <si>
    <t>Modbus RTU</t>
  </si>
  <si>
    <t>Profibus DP</t>
  </si>
  <si>
    <t>Ethernet IP</t>
  </si>
  <si>
    <t>Weight</t>
  </si>
  <si>
    <t>Vendor Standard</t>
  </si>
  <si>
    <t>Sheet 3 of</t>
  </si>
  <si>
    <t>Sheet 6 of</t>
  </si>
  <si>
    <t>Sheet 8 of</t>
  </si>
  <si>
    <t>Sheet 9 of</t>
  </si>
  <si>
    <t>Others</t>
  </si>
  <si>
    <t xml:space="preserve">Cells coloured </t>
  </si>
  <si>
    <t>Purchaser drop down pick lists of API preferred values or IOGP default values.</t>
  </si>
  <si>
    <t>Vendor drop down pick lists of API preferred values or IOGP default values.</t>
  </si>
  <si>
    <t>S-613D</t>
  </si>
  <si>
    <t>Dryer Service :</t>
  </si>
  <si>
    <t>Dryer Tag No. :</t>
  </si>
  <si>
    <r>
      <t>mg/m</t>
    </r>
    <r>
      <rPr>
        <sz val="8"/>
        <color theme="1"/>
        <rFont val="Calibri"/>
        <family val="2"/>
      </rPr>
      <t>³</t>
    </r>
  </si>
  <si>
    <r>
      <t>grains/ft</t>
    </r>
    <r>
      <rPr>
        <sz val="8"/>
        <color theme="1"/>
        <rFont val="Calibri"/>
        <family val="2"/>
      </rPr>
      <t>³</t>
    </r>
  </si>
  <si>
    <t>Heatless</t>
  </si>
  <si>
    <t>Heat of Compression</t>
  </si>
  <si>
    <t>Desiccant</t>
  </si>
  <si>
    <t>Membrane</t>
  </si>
  <si>
    <t>minutes</t>
  </si>
  <si>
    <t>hours</t>
  </si>
  <si>
    <t>Desiccant Vessel</t>
  </si>
  <si>
    <t>Pre-filter</t>
  </si>
  <si>
    <t>After-filter</t>
  </si>
  <si>
    <t>Regeneration Heater</t>
  </si>
  <si>
    <t>Regeneration Blower</t>
  </si>
  <si>
    <t>Purge flow silencer</t>
  </si>
  <si>
    <t>Equipment</t>
  </si>
  <si>
    <t>Piping components</t>
  </si>
  <si>
    <t>Switching valve</t>
  </si>
  <si>
    <t>Electric Motor</t>
  </si>
  <si>
    <t>Butterfly valves</t>
  </si>
  <si>
    <t>Ball valves</t>
  </si>
  <si>
    <t>Auto-Drain Trap</t>
  </si>
  <si>
    <t>Dew Point Transmitter</t>
  </si>
  <si>
    <t>Dew Point Analyser</t>
  </si>
  <si>
    <t>Dew Point Meter</t>
  </si>
  <si>
    <t>Local Control Panel</t>
  </si>
  <si>
    <t>Regeneration Blower:</t>
  </si>
  <si>
    <t>Regeneration Heater:</t>
  </si>
  <si>
    <t>Solenoids:</t>
  </si>
  <si>
    <t>Local Control Panel:</t>
  </si>
  <si>
    <t>Switching valve:</t>
  </si>
  <si>
    <t>Control valve:</t>
  </si>
  <si>
    <t>Control Panel:</t>
  </si>
  <si>
    <t>cfm</t>
  </si>
  <si>
    <t>ft/min</t>
  </si>
  <si>
    <t>Semi-automatic</t>
  </si>
  <si>
    <r>
      <t>m</t>
    </r>
    <r>
      <rPr>
        <sz val="8"/>
        <rFont val="Calibri"/>
        <family val="2"/>
      </rPr>
      <t>³</t>
    </r>
    <r>
      <rPr>
        <sz val="8"/>
        <rFont val="Arial"/>
        <family val="2"/>
      </rPr>
      <t>/h</t>
    </r>
  </si>
  <si>
    <t>Drying</t>
  </si>
  <si>
    <t>EN 13445</t>
  </si>
  <si>
    <t>Others (specify)</t>
  </si>
  <si>
    <t>Particle size</t>
  </si>
  <si>
    <t>&gt; 1 µm</t>
  </si>
  <si>
    <t>Filtration efficiency - residual oil :</t>
  </si>
  <si>
    <t>&lt; 1 ppm</t>
  </si>
  <si>
    <t>&lt; 0.01 ppm</t>
  </si>
  <si>
    <t>&lt; 0.1 ppm</t>
  </si>
  <si>
    <t>Pre-Filter</t>
  </si>
  <si>
    <t>After-Filter</t>
  </si>
  <si>
    <t>Particulate</t>
  </si>
  <si>
    <t>&gt; 0.5 µm</t>
  </si>
  <si>
    <t>&gt; 0.1 µm</t>
  </si>
  <si>
    <t>Absolute particle rating</t>
  </si>
  <si>
    <t>µm</t>
  </si>
  <si>
    <t>Regeneration Air Blower</t>
  </si>
  <si>
    <t>PED</t>
  </si>
  <si>
    <t>Not Applicable</t>
  </si>
  <si>
    <t>Water Cooled</t>
  </si>
  <si>
    <t>Air Cooled</t>
  </si>
  <si>
    <t>Applicable</t>
  </si>
  <si>
    <t>Sea water</t>
  </si>
  <si>
    <t>Btu/hr</t>
  </si>
  <si>
    <t>Btu/ft²hr°F</t>
  </si>
  <si>
    <t>Material Grade</t>
  </si>
  <si>
    <t>Field Mounted</t>
  </si>
  <si>
    <t>Purchaser's Control Room</t>
  </si>
  <si>
    <t>4-20 mA</t>
  </si>
  <si>
    <t>4-20 mA HART</t>
  </si>
  <si>
    <t>Digital LCD reading</t>
  </si>
  <si>
    <t>Sheet 4 of</t>
  </si>
  <si>
    <t>Sheet 5 of</t>
  </si>
  <si>
    <t>Heater:</t>
  </si>
  <si>
    <t>Utility Supply Data</t>
  </si>
  <si>
    <t>TSHH</t>
  </si>
  <si>
    <t>TT</t>
  </si>
  <si>
    <t>TSH</t>
  </si>
  <si>
    <t>TIC</t>
  </si>
  <si>
    <t xml:space="preserve">PLC </t>
  </si>
  <si>
    <t>Dryer Tag No.</t>
  </si>
  <si>
    <t>Dryer Service  :</t>
  </si>
  <si>
    <t>Dryer Service</t>
  </si>
  <si>
    <r>
      <t>m</t>
    </r>
    <r>
      <rPr>
        <sz val="8"/>
        <color theme="1"/>
        <rFont val="Calibri"/>
        <family val="2"/>
      </rPr>
      <t>²</t>
    </r>
    <r>
      <rPr>
        <sz val="8"/>
        <color theme="1"/>
        <rFont val="Arial"/>
        <family val="2"/>
      </rPr>
      <t>K/kW</t>
    </r>
  </si>
  <si>
    <r>
      <t>W/m</t>
    </r>
    <r>
      <rPr>
        <sz val="8"/>
        <color theme="1"/>
        <rFont val="Calibri"/>
        <family val="2"/>
      </rPr>
      <t>²</t>
    </r>
    <r>
      <rPr>
        <sz val="8"/>
        <color theme="1"/>
        <rFont val="Arial"/>
        <family val="2"/>
      </rPr>
      <t>K</t>
    </r>
  </si>
  <si>
    <r>
      <t>Btu/hr-in</t>
    </r>
    <r>
      <rPr>
        <sz val="8"/>
        <color theme="1"/>
        <rFont val="Calibri"/>
        <family val="2"/>
      </rPr>
      <t>²</t>
    </r>
  </si>
  <si>
    <t>ASME Sec VIII Div. 1</t>
  </si>
  <si>
    <t>m/s</t>
  </si>
  <si>
    <t>Pitch</t>
  </si>
  <si>
    <t>ASME Code Stamped</t>
  </si>
  <si>
    <t>Insert client name</t>
  </si>
  <si>
    <t>Insert project title</t>
  </si>
  <si>
    <t>Insert project location</t>
  </si>
  <si>
    <t>Insert job/project number</t>
  </si>
  <si>
    <t>EQUIPMENT TAG NUMBER :</t>
  </si>
  <si>
    <t>Insert tag number</t>
  </si>
  <si>
    <t>Insert service description</t>
  </si>
  <si>
    <t>CONFORMITY ASSESSMENT SYSTEM :</t>
  </si>
  <si>
    <t>CAS A</t>
  </si>
  <si>
    <t>CAS B</t>
  </si>
  <si>
    <t>CAS C</t>
  </si>
  <si>
    <t>CAS D</t>
  </si>
  <si>
    <t>Insert project document number</t>
  </si>
  <si>
    <t>Insert project document revision</t>
  </si>
  <si>
    <t>Applicable to :</t>
  </si>
  <si>
    <t>IEC 60079</t>
  </si>
  <si>
    <t>Division :</t>
  </si>
  <si>
    <t>Zone :</t>
  </si>
  <si>
    <t>NEC 505</t>
  </si>
  <si>
    <t>SPECIFICATION</t>
  </si>
  <si>
    <t>Revision history</t>
  </si>
  <si>
    <t>VERSION</t>
  </si>
  <si>
    <t>DATE</t>
  </si>
  <si>
    <t>AMENDMENTS</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</si>
  <si>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</si>
  <si>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</si>
  <si>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</si>
  <si>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</si>
  <si>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</si>
  <si>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</si>
  <si>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</si>
  <si>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</si>
  <si>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</si>
  <si>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</si>
  <si>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</si>
  <si>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</si>
  <si>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</si>
  <si>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</si>
  <si>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</si>
  <si>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</si>
  <si>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</si>
  <si>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</si>
  <si>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</si>
  <si>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</si>
  <si>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</si>
  <si>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</si>
  <si>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</si>
  <si>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</si>
  <si>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has been developed in consultation with a broad user and supplier base to promote the opportunity to realize benefits from standardization and achieve significant cost reductions for upstream project costs. The JIP33 work groups performed their activities in accordance with IOGP’s Competition Law Guidelines (November 2014).</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</si>
  <si>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vision from the CPC industry is to standardize specifications for global procurement for equipment and packages, facilitating improved standardization of major projects across the globe. While individual oil and gas companies have been improving standardization within their own businesses, this has limited value potential and the industry lags behind other industries and has eroded value by creating bespoke components in projects.</t>
  </si>
  <si>
    <t>Following agreement of the relevant JIP33 work group and approval by the JIP33 Steering Committee, the IOGP Management Committee has agreed to the publication of this specification by IOGP. Where adopted by the individual operating companies, this specification and associated documentation aims to supersede existing company documentation for the purpose of industry-harmonized standardization.</t>
  </si>
  <si>
    <t>Introduction</t>
  </si>
  <si>
    <t>Data is automatically populated based on user input in preceding cells</t>
  </si>
  <si>
    <t>In its original 1.71 column width and 13.50 row height format, these cells print out as squares.</t>
  </si>
  <si>
    <r>
      <t xml:space="preserve">Sheets with </t>
    </r>
    <r>
      <rPr>
        <sz val="8"/>
        <color rgb="FF00B050"/>
        <rFont val="Arial"/>
        <family val="2"/>
      </rPr>
      <t>Green</t>
    </r>
    <r>
      <rPr>
        <sz val="8"/>
        <color theme="1"/>
        <rFont val="Arial"/>
        <family val="2"/>
      </rPr>
      <t xml:space="preserve"> colured tabs are those which shall be issued to suppliers</t>
    </r>
  </si>
  <si>
    <r>
      <t xml:space="preserve">Sheets with </t>
    </r>
    <r>
      <rPr>
        <sz val="8"/>
        <color rgb="FFFF0000"/>
        <rFont val="Arial"/>
        <family val="2"/>
      </rPr>
      <t>Red</t>
    </r>
    <r>
      <rPr>
        <sz val="8"/>
        <color theme="1"/>
        <rFont val="Arial"/>
        <family val="2"/>
      </rPr>
      <t xml:space="preserve"> tabs are for user / buyer information only</t>
    </r>
  </si>
  <si>
    <t>This specification aims to significantly reduce this waste, decrease project costs and improve schedule through pre-competitive collaboration on standardization.</t>
  </si>
  <si>
    <t>IOGP Specification for Air Dryer Packages S-613 Version 1.0 2018</t>
  </si>
  <si>
    <t>Data Sheets for Air Dryer Packages</t>
  </si>
  <si>
    <t>Insert required CAS level per S-613Q</t>
  </si>
  <si>
    <t>SI</t>
  </si>
  <si>
    <t>US Customary</t>
  </si>
  <si>
    <t>scfm</t>
  </si>
  <si>
    <t>Default</t>
  </si>
  <si>
    <t>Units :</t>
  </si>
  <si>
    <t>Model :</t>
  </si>
  <si>
    <t>Size :</t>
  </si>
  <si>
    <t>Type :</t>
  </si>
  <si>
    <t>Number required :</t>
  </si>
  <si>
    <t>Service :</t>
  </si>
  <si>
    <t>Inlet air volumetric flow :</t>
  </si>
  <si>
    <t>Pressure :</t>
  </si>
  <si>
    <t>Temperature :</t>
  </si>
  <si>
    <t>Relative humidity :</t>
  </si>
  <si>
    <t>Molecular weight :</t>
  </si>
  <si>
    <t>Cp/Cv :</t>
  </si>
  <si>
    <t>Density :</t>
  </si>
  <si>
    <t>Dust concentration at filter inlet :</t>
  </si>
  <si>
    <t>Outlet air volumetric flow :</t>
  </si>
  <si>
    <t>Air dryer manufacturer :</t>
  </si>
  <si>
    <t>Serial number :</t>
  </si>
  <si>
    <t>Pressure dew point required :</t>
  </si>
  <si>
    <t>Moisture content :</t>
  </si>
  <si>
    <t>Drying principle :</t>
  </si>
  <si>
    <t>Outlet pressure dew point :</t>
  </si>
  <si>
    <t>Heating medium :</t>
  </si>
  <si>
    <t>Cooling medium :</t>
  </si>
  <si>
    <t>Purge type :</t>
  </si>
  <si>
    <t>Regeneration temperature :</t>
  </si>
  <si>
    <t>Adsorption velocity :</t>
  </si>
  <si>
    <t>(dBa)</t>
  </si>
  <si>
    <t>@</t>
  </si>
  <si>
    <t>1.0 m</t>
  </si>
  <si>
    <t>3.3 ft</t>
  </si>
  <si>
    <t>dBa</t>
  </si>
  <si>
    <t>Allowable sound pressure level :</t>
  </si>
  <si>
    <t>Allowable sound power level at purge outlet silencer :</t>
  </si>
  <si>
    <t>Noise</t>
  </si>
  <si>
    <t>5.1.4</t>
  </si>
  <si>
    <t>Direct sunlight</t>
  </si>
  <si>
    <t>50 Hz</t>
  </si>
  <si>
    <t>60 Hz</t>
  </si>
  <si>
    <t>Zone rating of skid :</t>
  </si>
  <si>
    <t>Non-Ex zone</t>
  </si>
  <si>
    <t>5.1.5</t>
  </si>
  <si>
    <t>Noise datasheet attached :</t>
  </si>
  <si>
    <t>Shop inspection :</t>
  </si>
  <si>
    <t>Non destructive examination of pressure containing components :</t>
  </si>
  <si>
    <t>Sound level test :</t>
  </si>
  <si>
    <t>Hydrostatic test - piping :</t>
  </si>
  <si>
    <t>Hydrostatic test - pressure vessels and exchangers :</t>
  </si>
  <si>
    <t>Pneumatic test for piping and tubing :</t>
  </si>
  <si>
    <t>Preservation and packing inspection :</t>
  </si>
  <si>
    <t>Proof load test - Lifting lugs and pad eyes :</t>
  </si>
  <si>
    <t>Regeneration</t>
  </si>
  <si>
    <t>Design Pressure :</t>
  </si>
  <si>
    <t>Silica gel</t>
  </si>
  <si>
    <t>Activated alumina</t>
  </si>
  <si>
    <t>Molecular sieve</t>
  </si>
  <si>
    <t>Material :</t>
  </si>
  <si>
    <t>Desiccant volume (per adsorber vessel) :</t>
  </si>
  <si>
    <t>Buffer type :</t>
  </si>
  <si>
    <t>Bed support type :</t>
  </si>
  <si>
    <t>Support grid type :</t>
  </si>
  <si>
    <t>Insulation :</t>
  </si>
  <si>
    <t>Insulation material :</t>
  </si>
  <si>
    <t>Insulation thickness :</t>
  </si>
  <si>
    <t>Relief valve for each vessel :</t>
  </si>
  <si>
    <t>Design Temperature :</t>
  </si>
  <si>
    <t>Operating Pressure :</t>
  </si>
  <si>
    <t>Operating Temperature :</t>
  </si>
  <si>
    <t>1 / 100%</t>
  </si>
  <si>
    <t>0.85 / Spot</t>
  </si>
  <si>
    <t>Joint efficiency factor / radiography :</t>
  </si>
  <si>
    <t>Type of head :</t>
  </si>
  <si>
    <t>Material of construction</t>
  </si>
  <si>
    <t>Minimum corrosion allowance :</t>
  </si>
  <si>
    <t>Internal coating :</t>
  </si>
  <si>
    <t>Vessel height :</t>
  </si>
  <si>
    <t>Vessel diameter :</t>
  </si>
  <si>
    <t>Wall thickness :</t>
  </si>
  <si>
    <t>Adsorber bed depth :</t>
  </si>
  <si>
    <t>Desiccant material :</t>
  </si>
  <si>
    <t>Personnel protection</t>
  </si>
  <si>
    <t>Heat conservation</t>
  </si>
  <si>
    <t>Particle size &gt; 1 µm</t>
  </si>
  <si>
    <r>
      <t>Nm</t>
    </r>
    <r>
      <rPr>
        <sz val="8"/>
        <color theme="1"/>
        <rFont val="Calibri"/>
        <family val="2"/>
      </rPr>
      <t>³</t>
    </r>
    <r>
      <rPr>
        <sz val="8"/>
        <color theme="1"/>
        <rFont val="Arial"/>
        <family val="2"/>
      </rPr>
      <t>/h</t>
    </r>
  </si>
  <si>
    <t>Number per dryer package :</t>
  </si>
  <si>
    <t>Type of filter :</t>
  </si>
  <si>
    <t>Design capacity :</t>
  </si>
  <si>
    <t>Filtration efficiency (%) - partcle :</t>
  </si>
  <si>
    <t>5.3.1</t>
  </si>
  <si>
    <t>5.3</t>
  </si>
  <si>
    <t>Deisgn pressure :</t>
  </si>
  <si>
    <t>Design temperature :</t>
  </si>
  <si>
    <t>Material of construction - filter housing :</t>
  </si>
  <si>
    <t>Material of construction - filter element :</t>
  </si>
  <si>
    <t>5.3.4</t>
  </si>
  <si>
    <t xml:space="preserve">Differential pressure transmitter with alarm : </t>
  </si>
  <si>
    <t>Filtration efficiency - solid partcle :</t>
  </si>
  <si>
    <t>Centrifugal fan</t>
  </si>
  <si>
    <t>Roots blower</t>
  </si>
  <si>
    <t>Particle size :</t>
  </si>
  <si>
    <t>Tubes</t>
  </si>
  <si>
    <t>O.D.</t>
  </si>
  <si>
    <t>Avg thk</t>
  </si>
  <si>
    <t>Pitch shape</t>
  </si>
  <si>
    <t>Dimensions :</t>
  </si>
  <si>
    <t>◄</t>
  </si>
  <si>
    <t>♦</t>
  </si>
  <si>
    <t>▲</t>
  </si>
  <si>
    <t>■</t>
  </si>
  <si>
    <t>Pressure drop (allow. | calc.) :</t>
  </si>
  <si>
    <t>Control element for heater temperature control :</t>
  </si>
  <si>
    <t>Redundant control :</t>
  </si>
  <si>
    <t>Heater overtemperature protection :</t>
  </si>
  <si>
    <t>rpm</t>
  </si>
  <si>
    <t>Type of blower :</t>
  </si>
  <si>
    <r>
      <t>m</t>
    </r>
    <r>
      <rPr>
        <sz val="8"/>
        <color theme="1"/>
        <rFont val="Calibri"/>
        <family val="2"/>
      </rPr>
      <t>³</t>
    </r>
    <r>
      <rPr>
        <sz val="8"/>
        <color theme="1"/>
        <rFont val="Arial"/>
        <family val="2"/>
      </rPr>
      <t>/h</t>
    </r>
  </si>
  <si>
    <t>Flow rate :</t>
  </si>
  <si>
    <t>Gylcol-water mix</t>
  </si>
  <si>
    <t>Fresh water</t>
  </si>
  <si>
    <t>Dessicant dryer performance</t>
  </si>
  <si>
    <t>Purge flow rate at reference conditions :</t>
  </si>
  <si>
    <t>Duration of drying per tower:</t>
  </si>
  <si>
    <t>Duration of pressurization per tower:</t>
  </si>
  <si>
    <t>Duration of de-pressurization per tower :</t>
  </si>
  <si>
    <t>Total cycle time :</t>
  </si>
  <si>
    <t>Ambient air</t>
  </si>
  <si>
    <t>Maximum moisture loading at operating conditions :</t>
  </si>
  <si>
    <t>Range of ambient temperatures :</t>
  </si>
  <si>
    <t>Blast load applicable :</t>
  </si>
  <si>
    <t>Sampling system required :</t>
  </si>
  <si>
    <t>Dew point dependent switching option (in addition to fixed-cycle time based switching) available :</t>
  </si>
  <si>
    <t>Regeneration cooler</t>
  </si>
  <si>
    <r>
      <t>W/m</t>
    </r>
    <r>
      <rPr>
        <sz val="8"/>
        <color theme="1"/>
        <rFont val="Calibri"/>
        <family val="2"/>
      </rPr>
      <t>²</t>
    </r>
  </si>
  <si>
    <t>Heat flux :</t>
  </si>
  <si>
    <t>Delivered volume flow rate at reference conditions :</t>
  </si>
  <si>
    <t>Operating conditions</t>
  </si>
  <si>
    <t>Location and site data</t>
  </si>
  <si>
    <t>Electric area classification</t>
  </si>
  <si>
    <t>Temperature class :</t>
  </si>
  <si>
    <t>Group :</t>
  </si>
  <si>
    <t>Duration :</t>
  </si>
  <si>
    <t>Location :</t>
  </si>
  <si>
    <t>Mounted at :</t>
  </si>
  <si>
    <t>Elevation (MSL) :</t>
  </si>
  <si>
    <t>Barometer :</t>
  </si>
  <si>
    <t>Very low (C1)</t>
  </si>
  <si>
    <t>Low (C2)</t>
  </si>
  <si>
    <t>Medium (C3)</t>
  </si>
  <si>
    <t>High (C4)</t>
  </si>
  <si>
    <t>Very high (C5)</t>
  </si>
  <si>
    <t>Extreme (CX)</t>
  </si>
  <si>
    <t>Coastal</t>
  </si>
  <si>
    <t>Drivers :</t>
  </si>
  <si>
    <t>Heating :</t>
  </si>
  <si>
    <t>Control :</t>
  </si>
  <si>
    <t>Shutdown :</t>
  </si>
  <si>
    <t>Maximum allowable pressure drop across package :</t>
  </si>
  <si>
    <t>Source :</t>
  </si>
  <si>
    <t>Fouling factor :</t>
  </si>
  <si>
    <t>Cooling water chloride concentration :</t>
  </si>
  <si>
    <t>Gas composition :</t>
  </si>
  <si>
    <t>Dessicant vessel</t>
  </si>
  <si>
    <t xml:space="preserve">temperature :  </t>
  </si>
  <si>
    <t xml:space="preserve">pressure :  </t>
  </si>
  <si>
    <t>Outlet</t>
  </si>
  <si>
    <t>Duration of moisture stripping per tower :</t>
  </si>
  <si>
    <t>Heat regenerated 
(internal purge)</t>
  </si>
  <si>
    <t>Clean</t>
  </si>
  <si>
    <t>Pressure drop across pre-filter :</t>
  </si>
  <si>
    <t>Pressure drop across after-filter :</t>
  </si>
  <si>
    <t>seconds</t>
  </si>
  <si>
    <t>Fresh / glycol water</t>
  </si>
  <si>
    <t>Internal (dry air)</t>
  </si>
  <si>
    <t>Internal (wet air)</t>
  </si>
  <si>
    <t>External blower</t>
  </si>
  <si>
    <t>Pressure vessel design code :</t>
  </si>
  <si>
    <t>Code stamped or PED compliant :</t>
  </si>
  <si>
    <t xml:space="preserve">Actual pressure drop across package : </t>
  </si>
  <si>
    <t>Socket</t>
  </si>
  <si>
    <t>Slip-on</t>
  </si>
  <si>
    <t>Weld neck</t>
  </si>
  <si>
    <t>DN 20</t>
  </si>
  <si>
    <t>DN 25</t>
  </si>
  <si>
    <t>DN 40</t>
  </si>
  <si>
    <t>DN 50</t>
  </si>
  <si>
    <t>DN 80</t>
  </si>
  <si>
    <t>DN 100</t>
  </si>
  <si>
    <t>DN 115</t>
  </si>
  <si>
    <t>DN 150</t>
  </si>
  <si>
    <t>DN 200</t>
  </si>
  <si>
    <t>DN 250</t>
  </si>
  <si>
    <t>DN 300</t>
  </si>
  <si>
    <t>DN 350</t>
  </si>
  <si>
    <t>DN 400</t>
  </si>
  <si>
    <t>DN 450</t>
  </si>
  <si>
    <t>DN 500</t>
  </si>
  <si>
    <t>DN 550</t>
  </si>
  <si>
    <t>DN 600</t>
  </si>
  <si>
    <t>NPS ¾</t>
  </si>
  <si>
    <t>NPS 1</t>
  </si>
  <si>
    <r>
      <t>NPS 1</t>
    </r>
    <r>
      <rPr>
        <sz val="8"/>
        <rFont val="Calibri"/>
        <family val="2"/>
      </rPr>
      <t>½</t>
    </r>
  </si>
  <si>
    <t>NPS 2</t>
  </si>
  <si>
    <t>NPS 3</t>
  </si>
  <si>
    <t>NPS 4</t>
  </si>
  <si>
    <r>
      <t>NPS 4</t>
    </r>
    <r>
      <rPr>
        <sz val="8"/>
        <color theme="1"/>
        <rFont val="Calibri"/>
        <family val="2"/>
      </rPr>
      <t>½</t>
    </r>
  </si>
  <si>
    <t>NPS 6</t>
  </si>
  <si>
    <t>NPS 8</t>
  </si>
  <si>
    <t>NPS 10</t>
  </si>
  <si>
    <t>NPS 12</t>
  </si>
  <si>
    <t>NPS 14</t>
  </si>
  <si>
    <t>NPS 16</t>
  </si>
  <si>
    <t>NPS 18</t>
  </si>
  <si>
    <t>NPS 20</t>
  </si>
  <si>
    <t>NPS 22</t>
  </si>
  <si>
    <t>NPS 24</t>
  </si>
  <si>
    <t>ASME B1.20.1</t>
  </si>
  <si>
    <t>Pipe threading standard :</t>
  </si>
  <si>
    <t>5.7.3</t>
  </si>
  <si>
    <t>Carbon steel (coated)</t>
  </si>
  <si>
    <t>Number per package :</t>
  </si>
  <si>
    <t>Discharge pressure :</t>
  </si>
  <si>
    <t>Operating speed :</t>
  </si>
  <si>
    <t>Driver :</t>
  </si>
  <si>
    <t>Motor power :</t>
  </si>
  <si>
    <t>Power supply :</t>
  </si>
  <si>
    <t>Automatic with manual override</t>
  </si>
  <si>
    <t>Control method :</t>
  </si>
  <si>
    <t>Unit operates in parallel :</t>
  </si>
  <si>
    <t>Microprocessor capable of communication with purchaser's DCS :</t>
  </si>
  <si>
    <t>Communication protocol :</t>
  </si>
  <si>
    <t>Other than microprocessor based :</t>
  </si>
  <si>
    <t>Suitable for :</t>
  </si>
  <si>
    <t>Furnished by Purchaser :</t>
  </si>
  <si>
    <t>Mounting :</t>
  </si>
  <si>
    <t>Type of probe :</t>
  </si>
  <si>
    <t>Dew point meter</t>
  </si>
  <si>
    <t>Output :</t>
  </si>
  <si>
    <t>Indication :</t>
  </si>
  <si>
    <t>Warm up time :</t>
  </si>
  <si>
    <t>Supply voltage :</t>
  </si>
  <si>
    <t>Dew point transmitter required :</t>
  </si>
  <si>
    <t>Dew point analyser required :</t>
  </si>
  <si>
    <t>Remote Indication in purchaser's DCS :</t>
  </si>
  <si>
    <t>Panel enclosure requirement :</t>
  </si>
  <si>
    <t>Vibration isolators :</t>
  </si>
  <si>
    <t>Strip heaters :</t>
  </si>
  <si>
    <t>Internal cooling :</t>
  </si>
  <si>
    <t>Weatherhood :</t>
  </si>
  <si>
    <t>Purge connections :</t>
  </si>
  <si>
    <t>Method :</t>
  </si>
  <si>
    <t>NFPA 496 purge type :</t>
  </si>
  <si>
    <t>Isolation valves are required for shutdown sensing devices :</t>
  </si>
  <si>
    <t>5.2.15 a)</t>
  </si>
  <si>
    <t>5.2.15 b)</t>
  </si>
  <si>
    <t>5.2.15 c)</t>
  </si>
  <si>
    <t>Duration of regeneration cooling per tower:</t>
  </si>
  <si>
    <t>Support grid material :</t>
  </si>
  <si>
    <t>Sieve tube material :</t>
  </si>
  <si>
    <t>Relief valve material :</t>
  </si>
  <si>
    <t>Coalescing</t>
  </si>
  <si>
    <t>Method of temperature control :</t>
  </si>
  <si>
    <t>Thyristor control panel</t>
  </si>
  <si>
    <t>On/off control by thermostat</t>
  </si>
  <si>
    <t>Applicable for the type of dryer required :</t>
  </si>
  <si>
    <t>ISO 7.1</t>
  </si>
  <si>
    <t>5.6.5</t>
  </si>
  <si>
    <t>5.6.5.2</t>
  </si>
  <si>
    <t>5.6.5.4</t>
  </si>
  <si>
    <t>Heater element assembly</t>
  </si>
  <si>
    <t>7.9, 7.11</t>
  </si>
  <si>
    <t>7.10</t>
  </si>
  <si>
    <t>Transmitter required</t>
  </si>
  <si>
    <t>Local indication / guages required</t>
  </si>
  <si>
    <t>Alarm</t>
  </si>
  <si>
    <t>Location</t>
  </si>
  <si>
    <t>Indication on local control panel</t>
  </si>
  <si>
    <t>Remote indication in control room</t>
  </si>
  <si>
    <t>V. Std</t>
  </si>
  <si>
    <t>N/A</t>
  </si>
  <si>
    <t>HH</t>
  </si>
  <si>
    <t>Field mounted</t>
  </si>
  <si>
    <t>Local guage board</t>
  </si>
  <si>
    <t>Differential pressure across pre-filter</t>
  </si>
  <si>
    <t>Differential pressure across after-filter</t>
  </si>
  <si>
    <t>Dry outlet air dew point</t>
  </si>
  <si>
    <t>Heater over temperature</t>
  </si>
  <si>
    <t>Trip</t>
  </si>
  <si>
    <t>Max. allowable pressure drop across package :</t>
  </si>
  <si>
    <t>Relative humidity at max/min temperatures :</t>
  </si>
  <si>
    <t>Range of ambient relative humidity :</t>
  </si>
  <si>
    <t>Heat regenerated (external blower purge)</t>
  </si>
  <si>
    <t>V</t>
  </si>
  <si>
    <t>Material of construction - shell :</t>
  </si>
  <si>
    <t>Material of construction - heating element :</t>
  </si>
  <si>
    <t>TEMA C compliant :</t>
  </si>
  <si>
    <t>Cooling medium for water cooled unit</t>
  </si>
  <si>
    <t>Applicable for the type of dryer provided :</t>
  </si>
  <si>
    <t>Inlet temperature :</t>
  </si>
  <si>
    <t>Outlet temperature :</t>
  </si>
  <si>
    <t>Power rating :</t>
  </si>
  <si>
    <t>316 Stainless steel</t>
  </si>
  <si>
    <t>90/10 CuNi</t>
  </si>
  <si>
    <t>Admiralty brass</t>
  </si>
  <si>
    <t>Coated carbon steel</t>
  </si>
  <si>
    <t>Stainless steel</t>
  </si>
  <si>
    <t>Thermal relief valve provided :</t>
  </si>
  <si>
    <t>Type of cooling :</t>
  </si>
  <si>
    <t>Design duty :</t>
  </si>
  <si>
    <t>Fluid name :</t>
  </si>
  <si>
    <t>Fluid flow rate :</t>
  </si>
  <si>
    <r>
      <t xml:space="preserve">Temperature  in </t>
    </r>
    <r>
      <rPr>
        <sz val="8"/>
        <rFont val="Calibri"/>
        <family val="2"/>
      </rPr>
      <t>|</t>
    </r>
    <r>
      <rPr>
        <sz val="8"/>
        <rFont val="Arial"/>
        <family val="2"/>
      </rPr>
      <t xml:space="preserve"> out :</t>
    </r>
  </si>
  <si>
    <t>Fouling resistance :</t>
  </si>
  <si>
    <t>Heat transfer coefficient :</t>
  </si>
  <si>
    <t>Shell :</t>
  </si>
  <si>
    <t>Channel :</t>
  </si>
  <si>
    <t>Tube :</t>
  </si>
  <si>
    <t>Tubesheet :</t>
  </si>
  <si>
    <t>Wet air inlet :</t>
  </si>
  <si>
    <t>Dry air outlet :</t>
  </si>
  <si>
    <t>Purge air outlet :</t>
  </si>
  <si>
    <t>Desiccant filling connection :</t>
  </si>
  <si>
    <t>Desiccant drain connection :</t>
  </si>
  <si>
    <t>Pre-filter drain connection :</t>
  </si>
  <si>
    <t>Desiccant vessel inspection opening :</t>
  </si>
  <si>
    <t>Cooling water inlet :</t>
  </si>
  <si>
    <t>Cooling water outlet :</t>
  </si>
  <si>
    <t>Base plate drain :</t>
  </si>
  <si>
    <t>Others :</t>
  </si>
  <si>
    <t>Surface preparation and coating inspection :</t>
  </si>
  <si>
    <t>Final inspection prior to painting :</t>
  </si>
  <si>
    <t>Visual and dimensional inspection :</t>
  </si>
  <si>
    <t>Performance test of air dryer package :</t>
  </si>
  <si>
    <t>Hardwire verification - control panel and on-skid wiring :</t>
  </si>
  <si>
    <t>Local control panel functionality test :</t>
  </si>
  <si>
    <t>Alarm, control and trip settings test :</t>
  </si>
  <si>
    <t>Functional test of air dryer package :</t>
  </si>
  <si>
    <t>For :</t>
  </si>
  <si>
    <t>Export boxing required :</t>
  </si>
  <si>
    <t>Outdoor storage required :</t>
  </si>
  <si>
    <t>Package dry weight :</t>
  </si>
  <si>
    <t>Package operating weight :</t>
  </si>
  <si>
    <t>Weight of vessels (dry weight) :</t>
  </si>
  <si>
    <t>Weight of maintainable component :</t>
  </si>
  <si>
    <t>Blower motor :</t>
  </si>
  <si>
    <t>Heat exchanger tube bundle :</t>
  </si>
  <si>
    <t>Relief valve :</t>
  </si>
  <si>
    <t>Other :</t>
  </si>
  <si>
    <t>Total shipping weight :</t>
  </si>
  <si>
    <t>Complete dryer unit :</t>
  </si>
  <si>
    <t>Heater element assembly :</t>
  </si>
  <si>
    <t>Exchanger tube bundle :</t>
  </si>
  <si>
    <t>Total shipping dimensions :</t>
  </si>
  <si>
    <t>DECEMBER</t>
  </si>
  <si>
    <t>This specification was prepared under a Joint Industry Project 33 (JIP33) “Standardization of Equipment Specifications for Procurement” organized by the International Oil &amp; Gas Producers Association (IOGP) with the support from the World Economic Forum (WEF). Ten key oil and gas companies from the IOGP membership participated in developing this specification under JIP33 Phase 2 with the objective to leverage and improve industry level standardization for projects globally in the oil and gas sector. The work has developed a minimized set of supplementary requirements for procurement, with life cycle cost in mind, based on the ten participating members’ company specifications, resulting in a common and jointly approved specification, and building on recognized industry and international standards.</t>
  </si>
  <si>
    <t>This data sheet shall be used in conjunction with the supplementary requirements specification, information requirements specification (IOGP S-613L) and quality requirements specification (IOGP S-613Q) which together comprise the full set of specification documents. The Introduction section in the supplementary requirements specification provides further information on the purpose of each of these documents and the order of precedence for their use.</t>
  </si>
  <si>
    <t>The purpose of this equipment datasheet is to define purchaser specific requirements for the supply of air dryer packages for application in the petroleum and natural gas industries. The datasheet provides project specific requirements where the specification requires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</si>
  <si>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ASME code stamped :</t>
  </si>
  <si>
    <t>PED compliant :</t>
  </si>
  <si>
    <t>Site acceptance test of air dryer package :</t>
  </si>
  <si>
    <t>Refrigeration</t>
  </si>
  <si>
    <t>1.0</t>
  </si>
  <si>
    <t>December 2018</t>
  </si>
  <si>
    <t>Issued for Publication</t>
  </si>
  <si>
    <t>S-613D Version 1.0</t>
  </si>
  <si>
    <t>Logic statements are used throughout to customise the content on the data sheet based on the user's selections.</t>
  </si>
  <si>
    <t xml:space="preserve">In its original format this spreadsheet has protection for cells that are not intended to be modified by the user. </t>
  </si>
  <si>
    <t>The sheets also have hidden columnns which contain pre-defined selection ranges and default values.</t>
  </si>
  <si>
    <t>Purchaser data entry</t>
  </si>
  <si>
    <t>Vendor data entry</t>
  </si>
  <si>
    <t>Selection of units such as time (days, hours, minutes, etc.) or hardness</t>
  </si>
  <si>
    <t>Data is part of a logic function and critical to the function of this datasheet. DO NOT MODIFY.</t>
  </si>
  <si>
    <t>IOGP S-613 default values are pre-populated into these Data Sheets, but may be modified as required by the User.</t>
  </si>
  <si>
    <t>Data Sheets for</t>
  </si>
  <si>
    <t xml:space="preserve"> Air Dryer Packages</t>
  </si>
  <si>
    <t xml:space="preserve">The data is presented to the user in such a way as to follow the fabrication sequence of a typical air dryer. </t>
  </si>
  <si>
    <t>A</t>
  </si>
  <si>
    <t>316 stainless steel</t>
  </si>
  <si>
    <t>ASME Sec VIII Div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</si>
</sst>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72" x14ac:knownFonts="1">
    <font>
      <sz val="8"/>
      <color theme="1"/>
      <name val="Arial"/>
      <family val="2"/>
    </font>
    <font>
      <sz val="11"/>
      <color theme="1"/>
      <name val="Calibri"/>
      <family val="2"/>
      <scheme val="minor"/>
    </font>
    <font>
      <sz val="7"/>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b/>
      <sz val="11"/>
      <color theme="1"/>
      <name val="Arial"/>
      <family val="2"/>
    </font>
    <font>
      <sz val="6"/>
      <color theme="1"/>
      <name val="Arial"/>
      <family val="2"/>
    </font>
    <font>
      <sz val="8"/>
      <name val="Arial"/>
      <family val="2"/>
    </font>
    <font>
      <sz val="48"/>
      <color theme="0" tint="-0.249977111117893"/>
      <name val="Arial"/>
      <family val="2"/>
    </font>
    <font>
      <b/>
      <sz val="8"/>
      <color theme="1"/>
      <name val="Arial"/>
      <family val="2"/>
    </font>
    <font>
      <sz val="10"/>
      <color theme="1"/>
      <name val="Arial"/>
      <family val="2"/>
    </font>
    <font>
      <sz val="8"/>
      <color rgb="FFFF0000"/>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b/>
      <sz val="14"/>
      <color theme="1"/>
      <name val="Arial"/>
      <family val="2"/>
    </font>
    <font>
      <sz val="10"/>
      <color rgb="FFFF0000"/>
      <name val="Arial"/>
      <family val="2"/>
    </font>
    <font>
      <sz val="12"/>
      <color rgb="FFFF0000"/>
      <name val="Arial"/>
      <family val="2"/>
    </font>
    <font>
      <sz val="9"/>
      <color indexed="81"/>
      <name val="Tahoma"/>
      <family val="2"/>
    </font>
    <font>
      <sz val="8"/>
      <color rgb="FF00B050"/>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b/>
      <sz val="11"/>
      <name val="Arial"/>
      <family val="2"/>
    </font>
    <font>
      <b/>
      <sz val="8"/>
      <name val="Arial"/>
      <family val="2"/>
    </font>
    <font>
      <sz val="9"/>
      <name val="Arial"/>
      <family val="2"/>
    </font>
    <font>
      <sz val="8"/>
      <color rgb="FF0070C0"/>
      <name val="Arial"/>
      <family val="2"/>
    </font>
    <font>
      <b/>
      <sz val="9"/>
      <name val="Arial"/>
      <family val="2"/>
    </font>
    <font>
      <sz val="8"/>
      <name val="Calibri"/>
      <family val="2"/>
    </font>
    <font>
      <sz val="8"/>
      <color theme="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0"/>
      <name val="Arial"/>
      <family val="2"/>
    </font>
    <font>
      <b/>
      <sz val="10"/>
      <name val="Arial"/>
      <family val="2"/>
    </font>
    <font>
      <sz val="10"/>
      <name val="MS Sans Serif"/>
      <family val="2"/>
    </font>
    <font>
      <sz val="26"/>
      <color rgb="FF245BA7"/>
      <name val="Arial"/>
      <family val="2"/>
    </font>
    <font>
      <sz val="26"/>
      <color rgb="FF7D1A6F"/>
      <name val="Arial"/>
      <family val="2"/>
    </font>
    <font>
      <sz val="10"/>
      <color rgb="FF245BA7"/>
      <name val="Arial"/>
      <family val="2"/>
    </font>
    <font>
      <b/>
      <sz val="10"/>
      <color rgb="FF808080"/>
      <name val="Microsoft Yi Baiti"/>
      <family val="4"/>
    </font>
    <font>
      <sz val="10"/>
      <color rgb="FF808080"/>
      <name val="Microsoft Yi Baiti"/>
      <family val="4"/>
    </font>
    <font>
      <sz val="16"/>
      <color rgb="FF245BA7"/>
      <name val="Microsoft Yi Baiti"/>
      <family val="4"/>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sz val="14"/>
      <color theme="1"/>
      <name val="Arial"/>
      <family val="2"/>
    </font>
    <font>
      <b/>
      <sz val="8"/>
      <color indexed="81"/>
      <name val="Arial"/>
      <family val="2"/>
    </font>
    <font>
      <sz val="8"/>
      <color indexed="81"/>
      <name val="Arial"/>
      <family val="2"/>
    </font>
    <font>
      <b/>
      <sz val="9"/>
      <color indexed="81"/>
      <name val="Tahoma"/>
      <family val="2"/>
    </font>
    <font>
      <i/>
      <sz val="8"/>
      <color indexed="81"/>
      <name val="Arial"/>
      <family val="2"/>
    </font>
    <font>
      <i/>
      <sz val="9"/>
      <color indexed="81"/>
      <name val="Tahoma"/>
      <family val="2"/>
    </font>
  </fonts>
  <fills count="48">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6" tint="0.59996337778862885"/>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245BA7"/>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right/>
      <top/>
      <bottom style="hair">
        <color auto="1"/>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bottom style="thin">
        <color indexed="64"/>
      </bottom>
      <diagonal/>
    </border>
  </borders>
  <cellStyleXfs count="55">
    <xf numFmtId="0" fontId="0" fillId="0" borderId="2"/>
    <xf numFmtId="43" fontId="12" fillId="0" borderId="0" applyFont="0" applyFill="0" applyBorder="0" applyAlignment="0" applyProtection="0"/>
    <xf numFmtId="41"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9" fontId="12" fillId="0" borderId="0" applyFont="0" applyFill="0" applyBorder="0" applyAlignment="0" applyProtection="0"/>
    <xf numFmtId="0" fontId="37" fillId="0" borderId="0" applyNumberFormat="0" applyFill="0" applyBorder="0" applyAlignment="0" applyProtection="0"/>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41" fillId="8" borderId="0" applyNumberFormat="0" applyBorder="0" applyAlignment="0" applyProtection="0"/>
    <xf numFmtId="0" fontId="42" fillId="9" borderId="0" applyNumberFormat="0" applyBorder="0" applyAlignment="0" applyProtection="0"/>
    <xf numFmtId="0" fontId="43" fillId="10" borderId="0" applyNumberFormat="0" applyBorder="0" applyAlignment="0" applyProtection="0"/>
    <xf numFmtId="0" fontId="44" fillId="11" borderId="6" applyNumberFormat="0" applyAlignment="0" applyProtection="0"/>
    <xf numFmtId="0" fontId="45" fillId="12" borderId="7" applyNumberFormat="0" applyAlignment="0" applyProtection="0"/>
    <xf numFmtId="0" fontId="46" fillId="12" borderId="6" applyNumberFormat="0" applyAlignment="0" applyProtection="0"/>
    <xf numFmtId="0" fontId="47" fillId="0" borderId="8" applyNumberFormat="0" applyFill="0" applyAlignment="0" applyProtection="0"/>
    <xf numFmtId="0" fontId="48" fillId="13" borderId="9" applyNumberFormat="0" applyAlignment="0" applyProtection="0"/>
    <xf numFmtId="0" fontId="49" fillId="0" borderId="0" applyNumberFormat="0" applyFill="0" applyBorder="0" applyAlignment="0" applyProtection="0"/>
    <xf numFmtId="0" fontId="12" fillId="14" borderId="10" applyNumberFormat="0" applyFont="0" applyAlignment="0" applyProtection="0"/>
    <xf numFmtId="0" fontId="50" fillId="0" borderId="0" applyNumberFormat="0" applyFill="0" applyBorder="0" applyAlignment="0" applyProtection="0"/>
    <xf numFmtId="0" fontId="51" fillId="0" borderId="11" applyNumberFormat="0" applyFill="0" applyAlignment="0" applyProtection="0"/>
    <xf numFmtId="0" fontId="5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2" fillId="38" borderId="0" applyNumberFormat="0" applyBorder="0" applyAlignment="0" applyProtection="0"/>
    <xf numFmtId="0" fontId="3" fillId="2" borderId="2" applyProtection="0">
      <alignment horizontal="left" vertical="center"/>
    </xf>
    <xf numFmtId="0" fontId="3" fillId="39" borderId="2" applyProtection="0">
      <alignment horizontal="left" vertical="center"/>
    </xf>
    <xf numFmtId="0" fontId="3" fillId="40" borderId="2">
      <alignment horizontal="left" vertical="center"/>
    </xf>
    <xf numFmtId="0" fontId="3" fillId="2" borderId="1">
      <alignment horizontal="center" vertical="center"/>
    </xf>
    <xf numFmtId="0" fontId="3" fillId="39" borderId="1">
      <alignment horizontal="center" vertical="center"/>
    </xf>
    <xf numFmtId="0" fontId="55" fillId="0" borderId="0"/>
    <xf numFmtId="0" fontId="12" fillId="0" borderId="0"/>
    <xf numFmtId="0" fontId="3" fillId="0" borderId="2"/>
  </cellStyleXfs>
  <cellXfs count="714">
    <xf numFmtId="0" fontId="0" fillId="0" borderId="2" xfId="0"/>
    <xf numFmtId="0" fontId="3" fillId="0" borderId="0" xfId="0" applyFont="1" applyBorder="1" applyAlignment="1">
      <alignment horizontal="left" vertical="center" wrapText="1"/>
    </xf>
    <xf numFmtId="0" fontId="4" fillId="0" borderId="0" xfId="0" applyFont="1" applyFill="1" applyBorder="1" applyAlignment="1">
      <alignment horizontal="left" vertical="center"/>
    </xf>
    <xf numFmtId="0" fontId="10" fillId="0" borderId="0" xfId="0" applyFont="1" applyBorder="1" applyAlignment="1">
      <alignment vertical="center" textRotation="45" wrapText="1"/>
    </xf>
    <xf numFmtId="0" fontId="3" fillId="0" borderId="0" xfId="0" applyFont="1" applyBorder="1" applyAlignment="1">
      <alignment horizontal="left" vertical="center"/>
    </xf>
    <xf numFmtId="0" fontId="0" fillId="0" borderId="0" xfId="0" applyBorder="1"/>
    <xf numFmtId="0" fontId="3"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Border="1" applyAlignment="1">
      <alignment horizontal="left" vertical="center" wrapText="1"/>
    </xf>
    <xf numFmtId="0" fontId="2" fillId="0" borderId="0" xfId="0" applyFont="1" applyBorder="1" applyAlignment="1">
      <alignment horizontal="left" vertical="center" wrapText="1"/>
    </xf>
    <xf numFmtId="0" fontId="0" fillId="0" borderId="0" xfId="0" applyFill="1" applyBorder="1"/>
    <xf numFmtId="0" fontId="3" fillId="0" borderId="0" xfId="0" applyFont="1" applyFill="1" applyBorder="1"/>
    <xf numFmtId="0" fontId="3" fillId="0" borderId="0" xfId="0" quotePrefix="1" applyFont="1" applyFill="1" applyBorder="1" applyAlignment="1">
      <alignment vertical="center"/>
    </xf>
    <xf numFmtId="0" fontId="3" fillId="0" borderId="0" xfId="0" applyFont="1" applyBorder="1"/>
    <xf numFmtId="0" fontId="9" fillId="0" borderId="0" xfId="0" applyNumberFormat="1" applyFont="1" applyBorder="1" applyAlignment="1">
      <alignment horizontal="center"/>
    </xf>
    <xf numFmtId="0" fontId="9" fillId="0" borderId="0" xfId="0" applyFont="1" applyFill="1" applyBorder="1"/>
    <xf numFmtId="0" fontId="9" fillId="0" borderId="0" xfId="0" applyFont="1" applyFill="1" applyBorder="1" applyAlignment="1">
      <alignment horizontal="center"/>
    </xf>
    <xf numFmtId="0" fontId="0" fillId="0" borderId="0" xfId="0" quotePrefix="1" applyFont="1" applyFill="1" applyBorder="1" applyAlignment="1">
      <alignment vertical="center"/>
    </xf>
    <xf numFmtId="0" fontId="0" fillId="0" borderId="0" xfId="0" applyFont="1" applyFill="1" applyBorder="1"/>
    <xf numFmtId="0" fontId="3" fillId="7" borderId="0" xfId="0" quotePrefix="1" applyFont="1" applyFill="1" applyBorder="1" applyAlignment="1">
      <alignment vertical="center"/>
    </xf>
    <xf numFmtId="0" fontId="13" fillId="5" borderId="0" xfId="0" applyFont="1" applyFill="1" applyBorder="1" applyAlignment="1">
      <alignment horizontal="left" vertical="top" wrapText="1"/>
    </xf>
    <xf numFmtId="0" fontId="0" fillId="0" borderId="0" xfId="0" applyBorder="1" applyAlignment="1">
      <alignment horizontal="center"/>
    </xf>
    <xf numFmtId="0" fontId="31" fillId="0" borderId="0" xfId="0" applyFont="1" applyBorder="1" applyAlignment="1">
      <alignment horizontal="center"/>
    </xf>
    <xf numFmtId="0" fontId="3" fillId="2" borderId="0" xfId="0" quotePrefix="1" applyFont="1" applyFill="1" applyBorder="1" applyAlignment="1">
      <alignment vertical="center"/>
    </xf>
    <xf numFmtId="0" fontId="3" fillId="4" borderId="0" xfId="0" quotePrefix="1" applyFont="1" applyFill="1" applyBorder="1" applyAlignment="1">
      <alignment vertical="center"/>
    </xf>
    <xf numFmtId="0" fontId="14" fillId="0" borderId="0" xfId="0" applyFont="1" applyBorder="1"/>
    <xf numFmtId="0" fontId="14" fillId="0" borderId="0" xfId="0" applyNumberFormat="1" applyFont="1" applyBorder="1"/>
    <xf numFmtId="0" fontId="15" fillId="0" borderId="0" xfId="0" applyFont="1" applyBorder="1" applyAlignment="1">
      <alignment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applyAlignment="1">
      <alignment horizontal="center"/>
    </xf>
    <xf numFmtId="0" fontId="19" fillId="0" borderId="0" xfId="0" applyFont="1" applyBorder="1"/>
    <xf numFmtId="0" fontId="0" fillId="0" borderId="0" xfId="0" applyBorder="1" applyAlignment="1">
      <alignment horizontal="left"/>
    </xf>
    <xf numFmtId="0" fontId="33" fillId="5" borderId="0" xfId="0" applyFont="1" applyFill="1" applyBorder="1" applyAlignment="1">
      <alignment horizontal="left" vertical="top" wrapText="1"/>
    </xf>
    <xf numFmtId="0" fontId="0" fillId="0" borderId="0" xfId="0" applyBorder="1" applyAlignment="1">
      <alignment horizontal="left" vertical="center"/>
    </xf>
    <xf numFmtId="0" fontId="0" fillId="0" borderId="0" xfId="0" applyBorder="1"/>
    <xf numFmtId="0" fontId="0" fillId="0" borderId="0" xfId="0" applyBorder="1" applyAlignment="1">
      <alignment vertical="center"/>
    </xf>
    <xf numFmtId="0" fontId="25" fillId="0" borderId="0" xfId="0" applyFont="1" applyBorder="1"/>
    <xf numFmtId="0" fontId="3" fillId="0" borderId="15" xfId="0" applyFont="1" applyBorder="1" applyAlignment="1">
      <alignment horizontal="left" vertical="center"/>
    </xf>
    <xf numFmtId="0" fontId="3" fillId="0" borderId="16" xfId="0" applyFont="1" applyBorder="1" applyAlignment="1">
      <alignment horizontal="left" vertical="center"/>
    </xf>
    <xf numFmtId="0" fontId="0" fillId="0" borderId="15" xfId="0" applyBorder="1"/>
    <xf numFmtId="0" fontId="9" fillId="0" borderId="45" xfId="0" applyFont="1" applyBorder="1" applyAlignment="1">
      <alignment textRotation="90"/>
    </xf>
    <xf numFmtId="0" fontId="9" fillId="0" borderId="47" xfId="0" applyFont="1" applyBorder="1" applyAlignment="1">
      <alignment textRotation="90"/>
    </xf>
    <xf numFmtId="0" fontId="3" fillId="0" borderId="15" xfId="0" applyFont="1" applyBorder="1" applyAlignment="1">
      <alignment horizontal="center" vertical="top"/>
    </xf>
    <xf numFmtId="0" fontId="3" fillId="0" borderId="45" xfId="0" applyFont="1" applyBorder="1" applyAlignment="1">
      <alignment horizontal="center" vertical="center"/>
    </xf>
    <xf numFmtId="0" fontId="9" fillId="0" borderId="49" xfId="0" applyFont="1" applyBorder="1" applyAlignment="1">
      <alignment horizontal="center" vertical="center"/>
    </xf>
    <xf numFmtId="0" fontId="3" fillId="0" borderId="50" xfId="0" applyFont="1" applyBorder="1" applyAlignment="1">
      <alignment horizontal="center" vertical="top"/>
    </xf>
    <xf numFmtId="0" fontId="9" fillId="0" borderId="51" xfId="0" applyFont="1" applyBorder="1" applyAlignment="1">
      <alignment horizontal="center" vertical="center"/>
    </xf>
    <xf numFmtId="0" fontId="14" fillId="0" borderId="2" xfId="0" applyFont="1" applyBorder="1" applyAlignment="1">
      <alignment vertical="center"/>
    </xf>
    <xf numFmtId="0" fontId="14" fillId="0" borderId="2" xfId="0" applyNumberFormat="1" applyFont="1" applyBorder="1" applyAlignment="1">
      <alignment vertical="center"/>
    </xf>
    <xf numFmtId="0" fontId="14" fillId="0" borderId="60" xfId="0" applyFont="1" applyBorder="1" applyAlignment="1">
      <alignment vertical="center"/>
    </xf>
    <xf numFmtId="0" fontId="32" fillId="3" borderId="59" xfId="0" applyFont="1" applyFill="1" applyBorder="1" applyAlignment="1">
      <alignment vertical="top"/>
    </xf>
    <xf numFmtId="0" fontId="32" fillId="3" borderId="2" xfId="0" applyFont="1" applyFill="1" applyBorder="1" applyAlignment="1">
      <alignment vertical="top"/>
    </xf>
    <xf numFmtId="0" fontId="32" fillId="3" borderId="60" xfId="0" applyFont="1" applyFill="1" applyBorder="1" applyAlignment="1">
      <alignment vertical="top"/>
    </xf>
    <xf numFmtId="0" fontId="9" fillId="0" borderId="59" xfId="0" quotePrefix="1" applyFont="1" applyFill="1" applyBorder="1" applyAlignment="1">
      <alignment horizontal="center" vertical="center"/>
    </xf>
    <xf numFmtId="0" fontId="9" fillId="0" borderId="2" xfId="0" quotePrefix="1" applyFont="1" applyFill="1" applyBorder="1" applyAlignment="1">
      <alignment horizontal="center" vertical="center"/>
    </xf>
    <xf numFmtId="0" fontId="31" fillId="0" borderId="2" xfId="0" applyFont="1" applyFill="1" applyBorder="1" applyAlignment="1">
      <alignment horizontal="left" vertical="center"/>
    </xf>
    <xf numFmtId="0" fontId="9" fillId="0" borderId="2" xfId="0" applyFont="1" applyFill="1" applyBorder="1" applyAlignment="1">
      <alignment horizontal="center" vertical="center"/>
    </xf>
    <xf numFmtId="0" fontId="9" fillId="0" borderId="2" xfId="0" applyFont="1" applyFill="1" applyBorder="1" applyAlignment="1">
      <alignment vertical="center"/>
    </xf>
    <xf numFmtId="0" fontId="9" fillId="0" borderId="2" xfId="0" applyFont="1" applyFill="1" applyBorder="1" applyAlignment="1">
      <alignment horizontal="left" vertical="center"/>
    </xf>
    <xf numFmtId="0" fontId="0" fillId="0" borderId="2" xfId="0" applyBorder="1" applyAlignment="1">
      <alignment vertical="center"/>
    </xf>
    <xf numFmtId="0" fontId="14" fillId="0" borderId="59" xfId="0" applyFont="1" applyBorder="1" applyAlignment="1">
      <alignment vertical="center"/>
    </xf>
    <xf numFmtId="0" fontId="9" fillId="0" borderId="60" xfId="0" quotePrefix="1" applyFont="1" applyFill="1" applyBorder="1" applyAlignment="1">
      <alignment horizontal="center" vertical="center"/>
    </xf>
    <xf numFmtId="0" fontId="9" fillId="0" borderId="54" xfId="0" applyFont="1" applyFill="1" applyBorder="1" applyAlignment="1">
      <alignment horizontal="left" vertical="center"/>
    </xf>
    <xf numFmtId="0" fontId="9" fillId="0" borderId="54" xfId="0" applyFont="1" applyFill="1" applyBorder="1" applyAlignment="1">
      <alignment horizontal="center" vertical="center"/>
    </xf>
    <xf numFmtId="0" fontId="3" fillId="4" borderId="1" xfId="0" applyFont="1" applyFill="1" applyBorder="1"/>
    <xf numFmtId="0" fontId="9" fillId="0" borderId="1" xfId="0" applyFont="1" applyFill="1" applyBorder="1" applyAlignment="1">
      <alignment horizontal="center"/>
    </xf>
    <xf numFmtId="0" fontId="9" fillId="0" borderId="2" xfId="0" applyNumberFormat="1" applyFont="1" applyFill="1" applyBorder="1" applyAlignment="1">
      <alignment vertical="center"/>
    </xf>
    <xf numFmtId="0" fontId="14" fillId="0" borderId="60" xfId="0" applyNumberFormat="1" applyFont="1" applyBorder="1" applyAlignment="1">
      <alignment vertical="center"/>
    </xf>
    <xf numFmtId="0" fontId="3" fillId="4" borderId="48" xfId="0" applyFont="1" applyFill="1" applyBorder="1"/>
    <xf numFmtId="0" fontId="0" fillId="0" borderId="2" xfId="51" applyFont="1" applyFill="1" applyBorder="1" applyAlignment="1">
      <alignment vertical="center"/>
    </xf>
    <xf numFmtId="0" fontId="9" fillId="7" borderId="59" xfId="0" quotePrefix="1" applyFont="1" applyFill="1" applyBorder="1" applyAlignment="1">
      <alignment horizontal="center" vertical="center"/>
    </xf>
    <xf numFmtId="0" fontId="9" fillId="7" borderId="2" xfId="0" quotePrefix="1" applyFont="1" applyFill="1" applyBorder="1" applyAlignment="1">
      <alignment horizontal="center" vertical="center"/>
    </xf>
    <xf numFmtId="0" fontId="9" fillId="7" borderId="60" xfId="0" quotePrefix="1" applyFont="1" applyFill="1" applyBorder="1" applyAlignment="1">
      <alignment horizontal="center" vertical="center"/>
    </xf>
    <xf numFmtId="0" fontId="3" fillId="0" borderId="2" xfId="51" applyFill="1" applyBorder="1">
      <alignment horizontal="center" vertical="center"/>
    </xf>
    <xf numFmtId="0" fontId="9" fillId="0" borderId="2" xfId="0" applyFont="1" applyFill="1" applyBorder="1" applyAlignment="1">
      <alignment horizontal="left"/>
    </xf>
    <xf numFmtId="0" fontId="3" fillId="4" borderId="1" xfId="0" applyFont="1" applyFill="1" applyBorder="1" applyAlignment="1"/>
    <xf numFmtId="0" fontId="9" fillId="4" borderId="1" xfId="0" applyFont="1" applyFill="1" applyBorder="1"/>
    <xf numFmtId="0" fontId="9" fillId="0" borderId="53" xfId="0" quotePrefix="1" applyFont="1" applyFill="1" applyBorder="1" applyAlignment="1">
      <alignment horizontal="center" vertical="center"/>
    </xf>
    <xf numFmtId="0" fontId="9" fillId="0" borderId="54" xfId="0" quotePrefix="1" applyFont="1" applyFill="1" applyBorder="1" applyAlignment="1">
      <alignment horizontal="center" vertical="center"/>
    </xf>
    <xf numFmtId="0" fontId="9" fillId="0" borderId="55" xfId="0" quotePrefix="1" applyFont="1" applyFill="1" applyBorder="1" applyAlignment="1">
      <alignment horizontal="center" vertical="center"/>
    </xf>
    <xf numFmtId="0" fontId="3" fillId="0" borderId="47" xfId="0" applyFont="1" applyBorder="1" applyAlignment="1">
      <alignment textRotation="90"/>
    </xf>
    <xf numFmtId="0" fontId="3" fillId="0" borderId="12" xfId="0" applyFont="1" applyBorder="1" applyAlignment="1">
      <alignment textRotation="90"/>
    </xf>
    <xf numFmtId="0" fontId="3" fillId="0" borderId="63" xfId="0" applyFont="1" applyBorder="1" applyAlignment="1">
      <alignment horizontal="center" vertical="top"/>
    </xf>
    <xf numFmtId="0" fontId="9" fillId="0" borderId="2" xfId="0" quotePrefix="1" applyNumberFormat="1" applyFont="1" applyFill="1" applyBorder="1" applyAlignment="1">
      <alignment horizontal="left" vertical="center"/>
    </xf>
    <xf numFmtId="0" fontId="14" fillId="0" borderId="2" xfId="0" applyFont="1" applyBorder="1"/>
    <xf numFmtId="0" fontId="9" fillId="0" borderId="2" xfId="0" applyFont="1" applyFill="1" applyBorder="1" applyAlignment="1"/>
    <xf numFmtId="0" fontId="9" fillId="0" borderId="59" xfId="0" applyFont="1" applyFill="1" applyBorder="1" applyAlignment="1">
      <alignment vertical="center"/>
    </xf>
    <xf numFmtId="0" fontId="3" fillId="0" borderId="0" xfId="0" applyFont="1" applyFill="1" applyBorder="1" applyAlignment="1">
      <alignment horizontal="center"/>
    </xf>
    <xf numFmtId="0" fontId="9" fillId="0" borderId="60" xfId="0" applyNumberFormat="1" applyFont="1" applyFill="1" applyBorder="1" applyAlignment="1">
      <alignment vertical="center"/>
    </xf>
    <xf numFmtId="0" fontId="9" fillId="0" borderId="2" xfId="0" applyFont="1" applyFill="1" applyBorder="1" applyAlignment="1">
      <alignment horizontal="left" vertical="center"/>
    </xf>
    <xf numFmtId="0" fontId="9" fillId="0" borderId="59" xfId="0" quotePrefix="1" applyFont="1" applyFill="1" applyBorder="1" applyAlignment="1">
      <alignment horizontal="left" vertical="center"/>
    </xf>
    <xf numFmtId="0" fontId="9" fillId="0" borderId="2" xfId="0" applyFont="1" applyFill="1" applyBorder="1" applyAlignment="1">
      <alignment horizontal="center" vertical="center"/>
    </xf>
    <xf numFmtId="0" fontId="9" fillId="0" borderId="0" xfId="0" applyFont="1" applyFill="1" applyBorder="1" applyAlignment="1">
      <alignment horizontal="left" vertical="center"/>
    </xf>
    <xf numFmtId="0" fontId="9" fillId="3" borderId="59" xfId="0" applyFont="1" applyFill="1" applyBorder="1" applyAlignment="1">
      <alignment horizontal="left" vertical="center"/>
    </xf>
    <xf numFmtId="0" fontId="9" fillId="3" borderId="2" xfId="0" applyFont="1" applyFill="1" applyBorder="1" applyAlignment="1">
      <alignment horizontal="left" vertical="center"/>
    </xf>
    <xf numFmtId="0" fontId="9" fillId="3" borderId="60" xfId="0" applyFont="1" applyFill="1" applyBorder="1" applyAlignment="1">
      <alignment horizontal="left" vertical="center"/>
    </xf>
    <xf numFmtId="49" fontId="9" fillId="0" borderId="2" xfId="0" quotePrefix="1"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quotePrefix="1" applyFont="1" applyFill="1" applyBorder="1" applyAlignment="1">
      <alignment horizontal="left" vertical="center"/>
    </xf>
    <xf numFmtId="0" fontId="9" fillId="0" borderId="60" xfId="0" quotePrefix="1" applyFont="1" applyFill="1" applyBorder="1" applyAlignment="1">
      <alignment horizontal="left" vertical="center"/>
    </xf>
    <xf numFmtId="0" fontId="9" fillId="0" borderId="57" xfId="0" applyFont="1" applyFill="1" applyBorder="1" applyAlignment="1">
      <alignment horizontal="center" vertical="center"/>
    </xf>
    <xf numFmtId="0" fontId="9" fillId="0" borderId="60" xfId="0" applyFont="1" applyFill="1" applyBorder="1" applyAlignment="1">
      <alignment horizontal="center" vertical="center"/>
    </xf>
    <xf numFmtId="0" fontId="5" fillId="0" borderId="0" xfId="0" applyFont="1" applyBorder="1" applyAlignment="1">
      <alignment horizontal="left" vertical="center"/>
    </xf>
    <xf numFmtId="0" fontId="54" fillId="0" borderId="0" xfId="0" applyFont="1" applyBorder="1" applyAlignment="1">
      <alignment vertical="center"/>
    </xf>
    <xf numFmtId="0" fontId="54" fillId="0" borderId="0" xfId="0" applyFont="1" applyBorder="1" applyAlignment="1">
      <alignment horizontal="left" vertical="center"/>
    </xf>
    <xf numFmtId="0" fontId="54" fillId="0" borderId="0" xfId="0" applyFont="1" applyFill="1" applyBorder="1" applyAlignment="1">
      <alignment horizontal="left" vertical="center"/>
    </xf>
    <xf numFmtId="0" fontId="54" fillId="0" borderId="0" xfId="0" applyFont="1" applyBorder="1"/>
    <xf numFmtId="0" fontId="0" fillId="4" borderId="1" xfId="0" applyFill="1" applyBorder="1" applyAlignment="1">
      <alignment horizontal="center"/>
    </xf>
    <xf numFmtId="0" fontId="0" fillId="0" borderId="1" xfId="0" applyBorder="1" applyAlignment="1">
      <alignment horizontal="center"/>
    </xf>
    <xf numFmtId="0" fontId="0" fillId="0" borderId="54" xfId="0" applyBorder="1"/>
    <xf numFmtId="0" fontId="0" fillId="0" borderId="15" xfId="0" applyBorder="1" applyAlignment="1">
      <alignment horizontal="left"/>
    </xf>
    <xf numFmtId="0" fontId="0" fillId="0" borderId="62" xfId="0" applyBorder="1"/>
    <xf numFmtId="0" fontId="3" fillId="4" borderId="1" xfId="0" applyFont="1" applyFill="1" applyBorder="1" applyAlignment="1">
      <alignment horizontal="center" vertical="center"/>
    </xf>
    <xf numFmtId="0" fontId="3" fillId="41" borderId="1" xfId="0" applyFont="1" applyFill="1" applyBorder="1" applyAlignment="1">
      <alignment horizontal="center" vertical="center"/>
    </xf>
    <xf numFmtId="0" fontId="9" fillId="0" borderId="0" xfId="52" applyFont="1" applyFill="1" applyBorder="1" applyAlignment="1">
      <alignment horizontal="center" vertical="center"/>
    </xf>
    <xf numFmtId="0" fontId="9" fillId="0" borderId="1" xfId="0" applyFont="1" applyFill="1" applyBorder="1" applyAlignment="1">
      <alignment horizontal="center" vertical="center"/>
    </xf>
    <xf numFmtId="0" fontId="12" fillId="0" borderId="0" xfId="53"/>
    <xf numFmtId="0" fontId="15" fillId="0" borderId="0" xfId="53" applyFont="1" applyAlignment="1">
      <alignment vertical="center"/>
    </xf>
    <xf numFmtId="0" fontId="16" fillId="0" borderId="0" xfId="53" applyFont="1" applyAlignment="1">
      <alignment horizontal="center" vertical="center"/>
    </xf>
    <xf numFmtId="0" fontId="12" fillId="0" borderId="0" xfId="53" applyBorder="1" applyAlignment="1">
      <alignment horizontal="center"/>
    </xf>
    <xf numFmtId="0" fontId="15" fillId="0" borderId="0" xfId="53" applyFont="1" applyAlignment="1">
      <alignment horizontal="center" vertical="center"/>
    </xf>
    <xf numFmtId="0" fontId="17" fillId="0" borderId="0" xfId="53" applyFont="1" applyAlignment="1">
      <alignment horizontal="right"/>
    </xf>
    <xf numFmtId="0" fontId="17" fillId="0" borderId="0" xfId="53" applyFont="1" applyAlignment="1">
      <alignment horizontal="center"/>
    </xf>
    <xf numFmtId="0" fontId="18" fillId="0" borderId="0" xfId="53" applyFont="1" applyAlignment="1">
      <alignment horizontal="center"/>
    </xf>
    <xf numFmtId="0" fontId="58" fillId="0" borderId="0" xfId="53" applyFont="1"/>
    <xf numFmtId="0" fontId="59" fillId="0" borderId="0" xfId="53" applyFont="1" applyBorder="1" applyAlignment="1">
      <alignment vertical="top"/>
    </xf>
    <xf numFmtId="0" fontId="60" fillId="0" borderId="68" xfId="53" applyFont="1" applyBorder="1" applyAlignment="1">
      <alignment vertical="center"/>
    </xf>
    <xf numFmtId="0" fontId="12" fillId="0" borderId="68" xfId="53" applyBorder="1"/>
    <xf numFmtId="0" fontId="12" fillId="0" borderId="0" xfId="53" applyBorder="1"/>
    <xf numFmtId="2" fontId="60" fillId="0" borderId="68" xfId="53" quotePrefix="1" applyNumberFormat="1" applyFont="1" applyFill="1" applyBorder="1" applyAlignment="1">
      <alignment horizontal="left" vertical="center"/>
    </xf>
    <xf numFmtId="0" fontId="12" fillId="0" borderId="69" xfId="53" applyBorder="1"/>
    <xf numFmtId="0" fontId="60" fillId="0" borderId="68" xfId="53" quotePrefix="1" applyFont="1" applyBorder="1" applyAlignment="1">
      <alignment vertical="center"/>
    </xf>
    <xf numFmtId="0" fontId="60" fillId="0" borderId="68" xfId="53" applyFont="1" applyFill="1" applyBorder="1" applyAlignment="1">
      <alignment vertical="center"/>
    </xf>
    <xf numFmtId="0" fontId="61" fillId="0" borderId="0" xfId="53" applyFont="1" applyAlignment="1">
      <alignment horizontal="left"/>
    </xf>
    <xf numFmtId="0" fontId="62" fillId="0" borderId="0" xfId="53" applyFont="1" applyAlignment="1">
      <alignment horizontal="left" vertical="center"/>
    </xf>
    <xf numFmtId="0" fontId="63" fillId="0" borderId="0" xfId="53" applyFont="1" applyAlignment="1">
      <alignment horizontal="left" vertical="center"/>
    </xf>
    <xf numFmtId="0" fontId="19" fillId="0" borderId="0" xfId="53" applyFont="1" applyAlignment="1">
      <alignment horizontal="left" vertical="center"/>
    </xf>
    <xf numFmtId="0" fontId="3" fillId="0" borderId="0" xfId="53" applyFont="1" applyAlignment="1">
      <alignment horizontal="justify" vertical="center"/>
    </xf>
    <xf numFmtId="0" fontId="12" fillId="0" borderId="0" xfId="53" applyAlignment="1">
      <alignment horizontal="justify" vertical="center"/>
    </xf>
    <xf numFmtId="0" fontId="64" fillId="0" borderId="0" xfId="53" applyFont="1" applyAlignment="1">
      <alignment horizontal="left" vertical="center"/>
    </xf>
    <xf numFmtId="0" fontId="65" fillId="0" borderId="0" xfId="53" applyFont="1" applyAlignment="1">
      <alignment horizontal="left" vertical="center"/>
    </xf>
    <xf numFmtId="0" fontId="3" fillId="0" borderId="0" xfId="53" applyFont="1" applyBorder="1" applyAlignment="1">
      <alignment horizontal="left" vertical="center"/>
    </xf>
    <xf numFmtId="0" fontId="20" fillId="0" borderId="0" xfId="53" applyFont="1" applyBorder="1" applyAlignment="1">
      <alignment vertical="center"/>
    </xf>
    <xf numFmtId="0" fontId="12" fillId="0" borderId="0" xfId="53" applyFont="1" applyBorder="1" applyAlignment="1">
      <alignment vertical="top" wrapText="1"/>
    </xf>
    <xf numFmtId="0" fontId="12" fillId="0" borderId="0" xfId="53" applyAlignment="1">
      <alignment horizontal="left"/>
    </xf>
    <xf numFmtId="0" fontId="3" fillId="0" borderId="0" xfId="53" applyFont="1" applyBorder="1" applyAlignment="1">
      <alignment vertical="center"/>
    </xf>
    <xf numFmtId="0" fontId="12" fillId="0" borderId="0" xfId="53" applyBorder="1" applyAlignment="1">
      <alignment vertical="center" wrapText="1"/>
    </xf>
    <xf numFmtId="0" fontId="12" fillId="0" borderId="0" xfId="53" applyBorder="1" applyAlignment="1">
      <alignment horizontal="left" vertical="center" wrapText="1"/>
    </xf>
    <xf numFmtId="0" fontId="8" fillId="0" borderId="0" xfId="53" applyFont="1" applyFill="1" applyBorder="1" applyAlignment="1"/>
    <xf numFmtId="0" fontId="66" fillId="0" borderId="0" xfId="53" applyFont="1" applyBorder="1" applyAlignment="1">
      <alignment horizontal="center" vertical="center" wrapText="1"/>
    </xf>
    <xf numFmtId="0" fontId="11" fillId="0" borderId="0" xfId="53" applyFont="1" applyBorder="1" applyAlignment="1">
      <alignment horizontal="left" vertical="center"/>
    </xf>
    <xf numFmtId="0" fontId="9" fillId="0" borderId="0" xfId="53" applyFont="1" applyBorder="1" applyAlignment="1">
      <alignment horizontal="left" vertical="center"/>
    </xf>
    <xf numFmtId="0" fontId="8" fillId="0" borderId="0" xfId="53" applyFont="1" applyBorder="1" applyAlignment="1">
      <alignment horizontal="left" vertical="center"/>
    </xf>
    <xf numFmtId="0" fontId="8" fillId="0" borderId="0" xfId="53" applyFont="1" applyBorder="1" applyAlignment="1">
      <alignment vertical="center"/>
    </xf>
    <xf numFmtId="0" fontId="8" fillId="0" borderId="45" xfId="0" applyFont="1" applyFill="1" applyBorder="1" applyAlignment="1">
      <alignment horizontal="left" indent="1"/>
    </xf>
    <xf numFmtId="0" fontId="8" fillId="0" borderId="46" xfId="0" applyFont="1" applyFill="1" applyBorder="1" applyAlignment="1">
      <alignment horizontal="left"/>
    </xf>
    <xf numFmtId="0" fontId="0" fillId="0" borderId="46" xfId="0" applyFont="1" applyFill="1" applyBorder="1" applyAlignment="1">
      <alignment vertical="center"/>
    </xf>
    <xf numFmtId="0" fontId="0" fillId="0" borderId="46" xfId="0" applyFont="1" applyFill="1" applyBorder="1"/>
    <xf numFmtId="0" fontId="3" fillId="4" borderId="1" xfId="0" applyFont="1" applyFill="1" applyBorder="1" applyAlignment="1">
      <alignment horizontal="center"/>
    </xf>
    <xf numFmtId="0" fontId="0" fillId="0" borderId="1" xfId="0" applyFont="1" applyFill="1" applyBorder="1" applyAlignment="1">
      <alignment horizontal="center"/>
    </xf>
    <xf numFmtId="0" fontId="0" fillId="0" borderId="1" xfId="0" applyFont="1" applyFill="1" applyBorder="1" applyAlignment="1">
      <alignment horizontal="center" vertical="center"/>
    </xf>
    <xf numFmtId="0" fontId="0" fillId="4" borderId="1" xfId="0" applyFont="1" applyFill="1" applyBorder="1" applyAlignment="1">
      <alignment horizontal="center" vertical="center"/>
    </xf>
    <xf numFmtId="0" fontId="3" fillId="0" borderId="1" xfId="0" applyFont="1" applyFill="1" applyBorder="1" applyAlignment="1">
      <alignment horizontal="center"/>
    </xf>
    <xf numFmtId="0" fontId="3" fillId="0" borderId="0" xfId="0" applyFont="1" applyBorder="1" applyAlignment="1">
      <alignment horizontal="center"/>
    </xf>
    <xf numFmtId="0" fontId="3" fillId="0" borderId="0" xfId="0" quotePrefix="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3" fillId="0" borderId="54"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0" xfId="0" applyFont="1" applyFill="1" applyBorder="1" applyAlignment="1">
      <alignment horizontal="center"/>
    </xf>
    <xf numFmtId="0" fontId="0" fillId="0" borderId="1" xfId="0" quotePrefix="1" applyFont="1" applyFill="1" applyBorder="1" applyAlignment="1">
      <alignment horizontal="center" vertical="center"/>
    </xf>
    <xf numFmtId="0" fontId="3" fillId="0" borderId="1" xfId="0" quotePrefix="1" applyFont="1" applyFill="1" applyBorder="1" applyAlignment="1">
      <alignment horizontal="center" vertical="center"/>
    </xf>
    <xf numFmtId="0" fontId="3" fillId="0" borderId="2" xfId="0" applyFont="1" applyFill="1" applyBorder="1" applyAlignment="1">
      <alignment horizontal="center"/>
    </xf>
    <xf numFmtId="0" fontId="5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1" xfId="0" applyFont="1" applyFill="1" applyBorder="1" applyAlignment="1">
      <alignment horizontal="center" vertical="center"/>
    </xf>
    <xf numFmtId="0" fontId="3" fillId="4" borderId="1" xfId="0" quotePrefix="1" applyFont="1" applyFill="1" applyBorder="1" applyAlignment="1">
      <alignment horizontal="center" vertical="center"/>
    </xf>
    <xf numFmtId="0" fontId="3" fillId="41" borderId="1" xfId="0" quotePrefix="1" applyFont="1" applyFill="1" applyBorder="1" applyAlignment="1">
      <alignment horizontal="center" vertical="center"/>
    </xf>
    <xf numFmtId="0" fontId="3" fillId="0" borderId="61" xfId="0" applyFont="1" applyFill="1" applyBorder="1" applyAlignment="1">
      <alignment horizontal="center" vertical="center"/>
    </xf>
    <xf numFmtId="0" fontId="0" fillId="41" borderId="1" xfId="0" applyFont="1" applyFill="1" applyBorder="1" applyAlignment="1">
      <alignment horizontal="center" vertical="center"/>
    </xf>
    <xf numFmtId="0" fontId="3" fillId="0" borderId="55" xfId="0" applyFont="1" applyFill="1" applyBorder="1" applyAlignment="1">
      <alignment horizontal="center" vertical="center"/>
    </xf>
    <xf numFmtId="0" fontId="0" fillId="0" borderId="62"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0"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 xfId="0" applyFont="1" applyFill="1" applyBorder="1" applyAlignment="1">
      <alignment horizontal="center" vertical="center"/>
    </xf>
    <xf numFmtId="49" fontId="9" fillId="0" borderId="2" xfId="54" quotePrefix="1" applyNumberFormat="1" applyFont="1" applyFill="1" applyBorder="1" applyAlignment="1">
      <alignment horizontal="center" vertical="top"/>
    </xf>
    <xf numFmtId="0" fontId="3" fillId="0" borderId="0" xfId="54" applyBorder="1"/>
    <xf numFmtId="0" fontId="3" fillId="0" borderId="0" xfId="54" applyFont="1" applyFill="1" applyBorder="1"/>
    <xf numFmtId="0" fontId="3" fillId="0" borderId="2" xfId="54"/>
    <xf numFmtId="0" fontId="3" fillId="0" borderId="62" xfId="54" applyBorder="1"/>
    <xf numFmtId="0" fontId="9" fillId="0" borderId="59" xfId="54" applyFont="1" applyFill="1" applyBorder="1" applyAlignment="1">
      <alignment horizontal="left" vertical="center"/>
    </xf>
    <xf numFmtId="0" fontId="9" fillId="0" borderId="2" xfId="54" applyFont="1" applyFill="1" applyBorder="1" applyAlignment="1">
      <alignment horizontal="left" vertical="center"/>
    </xf>
    <xf numFmtId="0" fontId="3" fillId="0" borderId="1" xfId="54" applyFont="1" applyFill="1" applyBorder="1" applyAlignment="1">
      <alignment horizontal="center" vertical="center"/>
    </xf>
    <xf numFmtId="0" fontId="3" fillId="0" borderId="60" xfId="54" applyFont="1" applyFill="1" applyBorder="1" applyAlignment="1">
      <alignment horizontal="center" vertical="center"/>
    </xf>
    <xf numFmtId="0" fontId="3" fillId="0" borderId="62" xfId="0" applyFont="1" applyFill="1" applyBorder="1"/>
    <xf numFmtId="0" fontId="9" fillId="41" borderId="1" xfId="0" applyFont="1" applyFill="1" applyBorder="1" applyAlignment="1">
      <alignment horizontal="center" vertical="center"/>
    </xf>
    <xf numFmtId="0" fontId="9" fillId="0" borderId="48" xfId="0" applyFont="1" applyFill="1" applyBorder="1" applyAlignment="1">
      <alignment horizontal="center" vertical="center"/>
    </xf>
    <xf numFmtId="0" fontId="3" fillId="7" borderId="0" xfId="0" quotePrefix="1" applyFont="1" applyFill="1" applyBorder="1" applyAlignment="1">
      <alignment horizontal="center" vertical="center"/>
    </xf>
    <xf numFmtId="0" fontId="3" fillId="7" borderId="0" xfId="0" applyFont="1" applyFill="1" applyBorder="1" applyAlignment="1">
      <alignment horizontal="center" vertical="center"/>
    </xf>
    <xf numFmtId="0" fontId="13" fillId="7" borderId="0" xfId="0" quotePrefix="1" applyFont="1" applyFill="1" applyBorder="1" applyAlignment="1">
      <alignment horizontal="center" vertical="center"/>
    </xf>
    <xf numFmtId="0" fontId="3" fillId="41" borderId="48" xfId="0" applyFont="1" applyFill="1" applyBorder="1" applyAlignment="1">
      <alignment horizontal="center" vertical="center"/>
    </xf>
    <xf numFmtId="0" fontId="9" fillId="41" borderId="48" xfId="0" quotePrefix="1" applyFont="1" applyFill="1" applyBorder="1" applyAlignment="1">
      <alignment horizontal="center" vertical="center"/>
    </xf>
    <xf numFmtId="0" fontId="9" fillId="0" borderId="0" xfId="0" quotePrefix="1" applyFont="1" applyBorder="1" applyAlignment="1">
      <alignment horizontal="center" vertical="center"/>
    </xf>
    <xf numFmtId="0" fontId="9" fillId="0" borderId="0" xfId="0" applyFont="1" applyBorder="1" applyAlignment="1">
      <alignment horizontal="center" vertical="center"/>
    </xf>
    <xf numFmtId="0" fontId="0" fillId="0" borderId="0" xfId="0" applyFill="1" applyBorder="1" applyAlignment="1">
      <alignment horizontal="center" vertical="center"/>
    </xf>
    <xf numFmtId="0" fontId="0" fillId="0" borderId="0"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9" fillId="0" borderId="62" xfId="0" applyFont="1" applyFill="1" applyBorder="1" applyAlignment="1">
      <alignment horizontal="center" vertical="center"/>
    </xf>
    <xf numFmtId="0" fontId="9" fillId="0" borderId="61" xfId="0" applyFont="1" applyFill="1" applyBorder="1" applyAlignment="1">
      <alignment horizontal="center" vertical="center"/>
    </xf>
    <xf numFmtId="0" fontId="3" fillId="0" borderId="1" xfId="54" quotePrefix="1" applyFont="1" applyFill="1" applyBorder="1" applyAlignment="1">
      <alignment horizontal="center" vertical="center"/>
    </xf>
    <xf numFmtId="0" fontId="3" fillId="4" borderId="1" xfId="54" applyFont="1" applyFill="1" applyBorder="1" applyAlignment="1">
      <alignment horizontal="center" vertical="center"/>
    </xf>
    <xf numFmtId="0" fontId="3" fillId="0" borderId="2" xfId="47" quotePrefix="1" applyFill="1" applyBorder="1" applyAlignment="1">
      <alignment horizontal="center" vertical="center"/>
    </xf>
    <xf numFmtId="0" fontId="3" fillId="7" borderId="1" xfId="54" applyFont="1" applyFill="1" applyBorder="1" applyAlignment="1">
      <alignment horizontal="center" vertical="center"/>
    </xf>
    <xf numFmtId="0" fontId="3" fillId="7" borderId="0" xfId="54" applyFont="1" applyFill="1" applyBorder="1" applyAlignment="1">
      <alignment horizontal="center" vertical="center"/>
    </xf>
    <xf numFmtId="0" fontId="9" fillId="7" borderId="0" xfId="54" quotePrefix="1" applyFont="1" applyFill="1" applyBorder="1" applyAlignment="1">
      <alignment horizontal="center" vertical="center"/>
    </xf>
    <xf numFmtId="0" fontId="9" fillId="7" borderId="0" xfId="54" applyFont="1" applyFill="1" applyBorder="1" applyAlignment="1">
      <alignment horizontal="center" vertical="center"/>
    </xf>
    <xf numFmtId="0" fontId="9" fillId="0" borderId="0" xfId="54" quotePrefix="1" applyFont="1" applyBorder="1" applyAlignment="1">
      <alignment horizontal="left"/>
    </xf>
    <xf numFmtId="0" fontId="9" fillId="0" borderId="0" xfId="54" applyFont="1" applyBorder="1" applyAlignment="1">
      <alignment horizontal="left"/>
    </xf>
    <xf numFmtId="0" fontId="3" fillId="0" borderId="0" xfId="54" applyFont="1" applyBorder="1"/>
    <xf numFmtId="0" fontId="3" fillId="0" borderId="0" xfId="54" applyFill="1" applyBorder="1"/>
    <xf numFmtId="0" fontId="3" fillId="0" borderId="62" xfId="54" applyFont="1" applyFill="1" applyBorder="1"/>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61" xfId="0" applyFont="1" applyBorder="1" applyAlignment="1">
      <alignment horizontal="center"/>
    </xf>
    <xf numFmtId="0" fontId="9" fillId="0" borderId="0"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61" xfId="0" applyFont="1" applyFill="1" applyBorder="1" applyAlignment="1">
      <alignment horizontal="center"/>
    </xf>
    <xf numFmtId="0" fontId="0" fillId="41" borderId="1" xfId="0" applyFont="1" applyFill="1" applyBorder="1" applyAlignment="1">
      <alignment horizontal="center"/>
    </xf>
    <xf numFmtId="0" fontId="3" fillId="41" borderId="1" xfId="0" applyFont="1" applyFill="1" applyBorder="1" applyAlignment="1">
      <alignment horizontal="center"/>
    </xf>
    <xf numFmtId="0" fontId="3" fillId="0" borderId="54" xfId="0" applyFont="1" applyFill="1" applyBorder="1"/>
    <xf numFmtId="0" fontId="0" fillId="0" borderId="2" xfId="0" applyFont="1" applyFill="1" applyBorder="1" applyAlignment="1">
      <alignment horizontal="center"/>
    </xf>
    <xf numFmtId="0" fontId="9" fillId="0" borderId="2" xfId="54" applyFont="1" applyFill="1" applyBorder="1" applyAlignment="1">
      <alignment horizontal="center" vertical="center"/>
    </xf>
    <xf numFmtId="0" fontId="9" fillId="0" borderId="1" xfId="0" applyNumberFormat="1" applyFont="1" applyBorder="1" applyAlignment="1">
      <alignment horizontal="center" vertical="center"/>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9" fillId="0" borderId="0" xfId="0" applyNumberFormat="1" applyFont="1" applyBorder="1" applyAlignment="1">
      <alignment horizontal="center" vertical="center"/>
    </xf>
    <xf numFmtId="0" fontId="13" fillId="0" borderId="0" xfId="0" applyFont="1" applyFill="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0" fillId="4" borderId="1" xfId="0" quotePrefix="1" applyFont="1" applyFill="1" applyBorder="1" applyAlignment="1">
      <alignment horizontal="center" vertical="center"/>
    </xf>
    <xf numFmtId="0" fontId="3" fillId="0" borderId="62" xfId="0" applyFont="1" applyFill="1" applyBorder="1" applyAlignment="1">
      <alignment horizontal="center"/>
    </xf>
    <xf numFmtId="0" fontId="3" fillId="0" borderId="58" xfId="0" applyFont="1" applyFill="1" applyBorder="1" applyAlignment="1">
      <alignment horizontal="center"/>
    </xf>
    <xf numFmtId="0" fontId="3" fillId="0" borderId="55" xfId="0" applyFont="1" applyFill="1" applyBorder="1" applyAlignment="1">
      <alignment horizontal="center"/>
    </xf>
    <xf numFmtId="0" fontId="3" fillId="0" borderId="57" xfId="0" applyFont="1" applyFill="1" applyBorder="1" applyAlignment="1">
      <alignment horizontal="center"/>
    </xf>
    <xf numFmtId="0" fontId="0" fillId="0" borderId="57" xfId="0" quotePrefix="1" applyFont="1" applyFill="1" applyBorder="1" applyAlignment="1">
      <alignment horizontal="center" vertical="center"/>
    </xf>
    <xf numFmtId="0" fontId="0" fillId="0" borderId="57" xfId="0" applyFont="1" applyFill="1" applyBorder="1" applyAlignment="1">
      <alignment horizontal="center"/>
    </xf>
    <xf numFmtId="0" fontId="31" fillId="0" borderId="59" xfId="54" applyFont="1" applyFill="1" applyBorder="1" applyAlignment="1">
      <alignment vertical="center"/>
    </xf>
    <xf numFmtId="0" fontId="9" fillId="0" borderId="2" xfId="54" applyFont="1" applyFill="1" applyBorder="1" applyAlignment="1">
      <alignment vertical="center"/>
    </xf>
    <xf numFmtId="0" fontId="9" fillId="0" borderId="60" xfId="54" applyFont="1" applyFill="1" applyBorder="1" applyAlignment="1">
      <alignment vertical="center"/>
    </xf>
    <xf numFmtId="0" fontId="9" fillId="0" borderId="59" xfId="54" applyFont="1" applyFill="1" applyBorder="1" applyAlignment="1">
      <alignment horizontal="center" vertical="center"/>
    </xf>
    <xf numFmtId="0" fontId="9" fillId="0" borderId="60" xfId="54" applyFont="1" applyFill="1" applyBorder="1" applyAlignment="1">
      <alignment horizontal="center" vertical="center"/>
    </xf>
    <xf numFmtId="0" fontId="3" fillId="0" borderId="0" xfId="54" applyFont="1" applyFill="1" applyBorder="1" applyAlignment="1">
      <alignment horizontal="center" vertical="center"/>
    </xf>
    <xf numFmtId="0" fontId="9" fillId="0" borderId="0" xfId="54" applyNumberFormat="1" applyFont="1" applyFill="1" applyBorder="1" applyAlignment="1">
      <alignment horizontal="center" vertical="center"/>
    </xf>
    <xf numFmtId="0" fontId="9" fillId="0" borderId="0" xfId="54" applyNumberFormat="1" applyFont="1" applyBorder="1" applyAlignment="1">
      <alignment horizontal="center" vertical="center"/>
    </xf>
    <xf numFmtId="0" fontId="3" fillId="0" borderId="57" xfId="54" applyFont="1" applyBorder="1" applyAlignment="1">
      <alignment horizontal="center" vertical="center"/>
    </xf>
    <xf numFmtId="0" fontId="3" fillId="41" borderId="1" xfId="54" applyFont="1" applyFill="1" applyBorder="1" applyAlignment="1">
      <alignment horizontal="center" vertical="center"/>
    </xf>
    <xf numFmtId="0" fontId="9" fillId="0" borderId="1" xfId="54" applyNumberFormat="1" applyFont="1" applyFill="1" applyBorder="1" applyAlignment="1">
      <alignment horizontal="center" vertical="center"/>
    </xf>
    <xf numFmtId="0" fontId="9" fillId="0" borderId="1" xfId="54" applyNumberFormat="1" applyFont="1" applyBorder="1" applyAlignment="1">
      <alignment horizontal="center" vertical="center"/>
    </xf>
    <xf numFmtId="0" fontId="3" fillId="41" borderId="2" xfId="54" applyFont="1" applyFill="1" applyAlignment="1">
      <alignment horizontal="center" vertical="center"/>
    </xf>
    <xf numFmtId="0" fontId="9" fillId="4" borderId="1" xfId="54" applyNumberFormat="1" applyFont="1" applyFill="1" applyBorder="1" applyAlignment="1">
      <alignment horizontal="center" vertical="center"/>
    </xf>
    <xf numFmtId="0" fontId="9" fillId="0" borderId="0" xfId="54" applyFont="1" applyFill="1" applyBorder="1" applyAlignment="1">
      <alignment horizontal="center" vertical="center"/>
    </xf>
    <xf numFmtId="0" fontId="9" fillId="0" borderId="1" xfId="54" applyFont="1" applyFill="1" applyBorder="1" applyAlignment="1">
      <alignment horizontal="center" vertical="center"/>
    </xf>
    <xf numFmtId="0" fontId="9" fillId="41" borderId="1" xfId="54" applyFont="1" applyFill="1" applyBorder="1" applyAlignment="1">
      <alignment horizontal="center" vertical="center"/>
    </xf>
    <xf numFmtId="0" fontId="0" fillId="0" borderId="2" xfId="0" quotePrefix="1" applyFont="1" applyFill="1" applyBorder="1" applyAlignment="1">
      <alignment horizontal="center" vertical="center"/>
    </xf>
    <xf numFmtId="0" fontId="13" fillId="0" borderId="54" xfId="0" quotePrefix="1" applyFont="1" applyFill="1" applyBorder="1" applyAlignment="1">
      <alignment horizontal="center" vertical="center"/>
    </xf>
    <xf numFmtId="0" fontId="13" fillId="0" borderId="54"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34" fillId="3" borderId="59" xfId="0" applyFont="1" applyFill="1" applyBorder="1" applyAlignment="1">
      <alignment vertical="center"/>
    </xf>
    <xf numFmtId="0" fontId="34" fillId="3" borderId="2" xfId="0" applyFont="1" applyFill="1" applyBorder="1" applyAlignment="1">
      <alignment vertical="center"/>
    </xf>
    <xf numFmtId="0" fontId="34" fillId="3" borderId="60" xfId="0" applyFont="1" applyFill="1" applyBorder="1" applyAlignment="1">
      <alignment vertical="center"/>
    </xf>
    <xf numFmtId="0" fontId="9" fillId="0" borderId="59" xfId="0" applyFont="1" applyFill="1" applyBorder="1" applyAlignment="1">
      <alignment horizontal="left" vertical="center"/>
    </xf>
    <xf numFmtId="0" fontId="9" fillId="0" borderId="2" xfId="0" applyFont="1" applyFill="1" applyBorder="1" applyAlignment="1">
      <alignment horizontal="left" vertical="center"/>
    </xf>
    <xf numFmtId="0" fontId="9" fillId="0" borderId="60" xfId="0" applyFont="1" applyFill="1" applyBorder="1" applyAlignment="1">
      <alignment horizontal="left" vertical="center"/>
    </xf>
    <xf numFmtId="0" fontId="9" fillId="3" borderId="2" xfId="0" applyFont="1" applyFill="1" applyBorder="1" applyAlignment="1">
      <alignment horizontal="left" vertical="center"/>
    </xf>
    <xf numFmtId="0" fontId="9" fillId="3" borderId="60" xfId="0" applyFont="1" applyFill="1" applyBorder="1" applyAlignment="1">
      <alignment horizontal="left" vertical="center"/>
    </xf>
    <xf numFmtId="0" fontId="9" fillId="0" borderId="2" xfId="0" applyFont="1" applyFill="1" applyBorder="1" applyAlignment="1">
      <alignment horizontal="center" vertical="center"/>
    </xf>
    <xf numFmtId="0" fontId="31" fillId="0" borderId="2" xfId="0" applyFont="1" applyFill="1" applyBorder="1" applyAlignment="1">
      <alignment horizontal="left" vertical="center"/>
    </xf>
    <xf numFmtId="0" fontId="9" fillId="0" borderId="1" xfId="0" applyFont="1" applyFill="1" applyBorder="1" applyAlignment="1">
      <alignment horizontal="center" vertical="center"/>
    </xf>
    <xf numFmtId="0" fontId="9" fillId="0" borderId="54" xfId="0" applyFont="1" applyFill="1" applyBorder="1" applyAlignment="1">
      <alignment horizontal="left" vertical="center"/>
    </xf>
    <xf numFmtId="0" fontId="9" fillId="0" borderId="53" xfId="0" applyFont="1" applyFill="1" applyBorder="1" applyAlignment="1">
      <alignment horizontal="left" vertical="center"/>
    </xf>
    <xf numFmtId="0" fontId="9" fillId="0" borderId="55" xfId="0" applyFont="1" applyFill="1" applyBorder="1" applyAlignment="1">
      <alignment horizontal="left" vertical="center"/>
    </xf>
    <xf numFmtId="0" fontId="9" fillId="0" borderId="49" xfId="0" applyFont="1" applyFill="1" applyBorder="1" applyAlignment="1">
      <alignment horizontal="center" vertical="center"/>
    </xf>
    <xf numFmtId="0" fontId="3" fillId="0" borderId="55" xfId="54" applyFont="1" applyFill="1" applyBorder="1" applyAlignment="1">
      <alignment horizontal="center" vertical="center"/>
    </xf>
    <xf numFmtId="0" fontId="3" fillId="0" borderId="48" xfId="54" applyFont="1" applyFill="1" applyBorder="1" applyAlignment="1">
      <alignment horizontal="center" vertical="center"/>
    </xf>
    <xf numFmtId="0" fontId="9" fillId="0" borderId="59" xfId="0" applyFont="1" applyFill="1" applyBorder="1" applyAlignment="1">
      <alignment horizontal="left" vertical="center"/>
    </xf>
    <xf numFmtId="0" fontId="9" fillId="0" borderId="2" xfId="0" applyFont="1" applyFill="1" applyBorder="1" applyAlignment="1">
      <alignment horizontal="left" vertical="center"/>
    </xf>
    <xf numFmtId="0" fontId="9" fillId="0" borderId="60" xfId="0" applyFont="1" applyFill="1" applyBorder="1" applyAlignment="1">
      <alignment horizontal="left" vertical="center"/>
    </xf>
    <xf numFmtId="0" fontId="31" fillId="0" borderId="59" xfId="0" applyFont="1" applyFill="1" applyBorder="1" applyAlignment="1">
      <alignment horizontal="left" vertical="center"/>
    </xf>
    <xf numFmtId="0" fontId="31" fillId="0" borderId="2" xfId="0" applyFont="1" applyFill="1" applyBorder="1" applyAlignment="1">
      <alignment horizontal="left" vertical="center"/>
    </xf>
    <xf numFmtId="0" fontId="9" fillId="0" borderId="59" xfId="54" applyFont="1" applyFill="1" applyBorder="1" applyAlignment="1">
      <alignment horizontal="left" vertical="center"/>
    </xf>
    <xf numFmtId="0" fontId="9" fillId="0" borderId="2" xfId="54" applyFont="1" applyFill="1" applyBorder="1" applyAlignment="1">
      <alignment horizontal="left" vertical="center"/>
    </xf>
    <xf numFmtId="0" fontId="9" fillId="0" borderId="60" xfId="54" applyFont="1" applyFill="1" applyBorder="1" applyAlignment="1">
      <alignment horizontal="left" vertical="center"/>
    </xf>
    <xf numFmtId="0" fontId="9" fillId="0" borderId="59" xfId="0" quotePrefix="1" applyFont="1" applyFill="1" applyBorder="1" applyAlignment="1">
      <alignment horizontal="left" vertical="center"/>
    </xf>
    <xf numFmtId="0" fontId="9" fillId="0" borderId="2" xfId="0" quotePrefix="1" applyFont="1" applyFill="1" applyBorder="1" applyAlignment="1">
      <alignment horizontal="left" vertical="center"/>
    </xf>
    <xf numFmtId="0" fontId="9" fillId="0" borderId="60" xfId="0" quotePrefix="1" applyFont="1" applyFill="1" applyBorder="1" applyAlignment="1">
      <alignment horizontal="left" vertical="center"/>
    </xf>
    <xf numFmtId="0" fontId="9" fillId="0" borderId="1" xfId="0" applyFont="1" applyFill="1" applyBorder="1" applyAlignment="1">
      <alignment horizontal="center" vertical="center"/>
    </xf>
    <xf numFmtId="0" fontId="9" fillId="0" borderId="1" xfId="54" applyFont="1" applyFill="1" applyBorder="1" applyAlignment="1">
      <alignment horizontal="center" vertical="center"/>
    </xf>
    <xf numFmtId="0" fontId="3" fillId="0" borderId="2" xfId="48" applyFill="1" applyBorder="1" applyAlignment="1">
      <alignment horizontal="center" vertical="center"/>
    </xf>
    <xf numFmtId="0" fontId="3" fillId="0" borderId="60" xfId="48" applyFill="1" applyBorder="1" applyAlignment="1">
      <alignment horizontal="center" vertical="center"/>
    </xf>
    <xf numFmtId="0" fontId="3" fillId="0" borderId="54" xfId="48" applyFill="1" applyBorder="1" applyAlignment="1">
      <alignment horizontal="center" vertical="center"/>
    </xf>
    <xf numFmtId="0" fontId="3" fillId="0" borderId="55" xfId="48" applyFill="1" applyBorder="1" applyAlignment="1">
      <alignment horizontal="center" vertical="center"/>
    </xf>
    <xf numFmtId="0" fontId="0" fillId="0" borderId="2" xfId="0" applyFont="1" applyFill="1" applyBorder="1" applyAlignment="1">
      <alignment horizontal="center" vertical="center"/>
    </xf>
    <xf numFmtId="0" fontId="0" fillId="0" borderId="60" xfId="0" applyFont="1" applyFill="1" applyBorder="1" applyAlignment="1">
      <alignment horizontal="center" vertical="center"/>
    </xf>
    <xf numFmtId="0" fontId="9" fillId="0" borderId="57" xfId="54" applyFont="1" applyFill="1" applyBorder="1" applyAlignment="1">
      <alignment horizontal="center" vertical="center"/>
    </xf>
    <xf numFmtId="0" fontId="3" fillId="0" borderId="58" xfId="54" applyFont="1" applyFill="1" applyBorder="1" applyAlignment="1">
      <alignment horizontal="center" vertical="center"/>
    </xf>
    <xf numFmtId="0" fontId="9" fillId="4" borderId="1" xfId="54" applyFont="1" applyFill="1" applyBorder="1" applyAlignment="1">
      <alignment horizontal="center" vertical="center"/>
    </xf>
    <xf numFmtId="0" fontId="9" fillId="0" borderId="1" xfId="54" quotePrefix="1" applyFont="1" applyFill="1" applyBorder="1" applyAlignment="1">
      <alignment horizontal="center" vertical="center"/>
    </xf>
    <xf numFmtId="0" fontId="3" fillId="0" borderId="70" xfId="54" applyFont="1" applyFill="1" applyBorder="1" applyAlignment="1">
      <alignment horizontal="center" vertical="center"/>
    </xf>
    <xf numFmtId="0" fontId="3" fillId="4" borderId="48" xfId="54" applyFont="1" applyFill="1" applyBorder="1" applyAlignment="1">
      <alignment horizontal="center" vertical="center"/>
    </xf>
    <xf numFmtId="0" fontId="9" fillId="0" borderId="48" xfId="54" applyFont="1" applyFill="1" applyBorder="1" applyAlignment="1">
      <alignment horizontal="center" vertical="center"/>
    </xf>
    <xf numFmtId="0" fontId="9" fillId="0" borderId="0" xfId="54" applyFont="1" applyFill="1" applyBorder="1"/>
    <xf numFmtId="0" fontId="3" fillId="0" borderId="57" xfId="54" applyFont="1" applyFill="1" applyBorder="1" applyAlignment="1">
      <alignment horizontal="center" vertical="center"/>
    </xf>
    <xf numFmtId="0" fontId="9" fillId="0" borderId="57" xfId="54" quotePrefix="1" applyFont="1" applyFill="1" applyBorder="1" applyAlignment="1">
      <alignment horizontal="center" vertical="center"/>
    </xf>
    <xf numFmtId="0" fontId="3" fillId="0" borderId="53" xfId="54" applyFont="1" applyFill="1" applyBorder="1" applyAlignment="1">
      <alignment horizontal="center" vertical="center"/>
    </xf>
    <xf numFmtId="0" fontId="9" fillId="0" borderId="54" xfId="54" applyFont="1" applyFill="1" applyBorder="1" applyAlignment="1">
      <alignment horizontal="center" vertical="center"/>
    </xf>
    <xf numFmtId="0" fontId="3" fillId="0" borderId="54" xfId="54" applyFont="1" applyFill="1" applyBorder="1" applyAlignment="1">
      <alignment horizontal="center" vertical="center"/>
    </xf>
    <xf numFmtId="0" fontId="9" fillId="0" borderId="0" xfId="54" quotePrefix="1" applyFont="1" applyFill="1" applyBorder="1" applyAlignment="1">
      <alignment horizontal="center" vertical="center"/>
    </xf>
    <xf numFmtId="0" fontId="9" fillId="45" borderId="53" xfId="54" applyFont="1" applyFill="1" applyBorder="1" applyAlignment="1">
      <alignment horizontal="center" vertical="center"/>
    </xf>
    <xf numFmtId="0" fontId="0" fillId="0" borderId="53" xfId="0" applyFont="1" applyFill="1" applyBorder="1" applyAlignment="1">
      <alignment horizontal="center" vertical="center"/>
    </xf>
    <xf numFmtId="0" fontId="0" fillId="0" borderId="56" xfId="0" applyFont="1" applyFill="1" applyBorder="1" applyAlignment="1">
      <alignment horizontal="center" vertical="center"/>
    </xf>
    <xf numFmtId="0" fontId="3" fillId="3" borderId="2" xfId="48" applyFill="1" applyBorder="1">
      <alignment horizontal="left" vertical="center"/>
    </xf>
    <xf numFmtId="0" fontId="9" fillId="0" borderId="59" xfId="0" applyFont="1" applyFill="1" applyBorder="1" applyAlignment="1">
      <alignment horizontal="left" vertical="center"/>
    </xf>
    <xf numFmtId="0" fontId="9" fillId="0" borderId="2" xfId="0" applyFont="1" applyFill="1" applyBorder="1" applyAlignment="1">
      <alignment horizontal="left" vertical="center"/>
    </xf>
    <xf numFmtId="0" fontId="9" fillId="0" borderId="60" xfId="0" applyFont="1" applyFill="1" applyBorder="1" applyAlignment="1">
      <alignment horizontal="left" vertical="center"/>
    </xf>
    <xf numFmtId="49" fontId="9" fillId="0" borderId="2" xfId="0" quotePrefix="1" applyNumberFormat="1" applyFont="1" applyFill="1" applyBorder="1" applyAlignment="1">
      <alignment horizontal="center" vertical="center"/>
    </xf>
    <xf numFmtId="0" fontId="0" fillId="0" borderId="54" xfId="0" quotePrefix="1" applyFont="1" applyFill="1" applyBorder="1" applyAlignment="1">
      <alignment horizontal="center" vertical="center"/>
    </xf>
    <xf numFmtId="0" fontId="9" fillId="0" borderId="0" xfId="54" applyFont="1" applyFill="1" applyBorder="1" applyAlignment="1">
      <alignment vertical="center"/>
    </xf>
    <xf numFmtId="0" fontId="3" fillId="0" borderId="2" xfId="0" applyFont="1" applyFill="1" applyBorder="1" applyAlignment="1">
      <alignment horizontal="center" vertical="center"/>
    </xf>
    <xf numFmtId="0" fontId="0" fillId="0" borderId="0" xfId="0" applyBorder="1" applyAlignment="1">
      <alignment horizontal="center" vertical="center"/>
    </xf>
    <xf numFmtId="0" fontId="3" fillId="0" borderId="0" xfId="54" applyFill="1" applyBorder="1" applyAlignment="1">
      <alignment horizontal="center" vertical="center"/>
    </xf>
    <xf numFmtId="0" fontId="3" fillId="0" borderId="0" xfId="54" applyFont="1" applyBorder="1" applyAlignment="1">
      <alignment horizontal="center" vertical="center"/>
    </xf>
    <xf numFmtId="0" fontId="9" fillId="4" borderId="1" xfId="54" quotePrefix="1" applyFont="1" applyFill="1" applyBorder="1" applyAlignment="1">
      <alignment horizontal="center" vertical="center"/>
    </xf>
    <xf numFmtId="0" fontId="9" fillId="0" borderId="53" xfId="54" applyFont="1" applyFill="1" applyBorder="1" applyAlignment="1">
      <alignment vertical="center"/>
    </xf>
    <xf numFmtId="0" fontId="9" fillId="0" borderId="54" xfId="54" applyFont="1" applyFill="1" applyBorder="1" applyAlignment="1">
      <alignment vertical="center"/>
    </xf>
    <xf numFmtId="0" fontId="9" fillId="0" borderId="55" xfId="54" applyFont="1" applyFill="1" applyBorder="1" applyAlignment="1">
      <alignment vertical="center"/>
    </xf>
    <xf numFmtId="0" fontId="9" fillId="0" borderId="61" xfId="54" applyFont="1" applyFill="1" applyBorder="1" applyAlignment="1">
      <alignment vertical="center"/>
    </xf>
    <xf numFmtId="0" fontId="9" fillId="0" borderId="62" xfId="54" applyFont="1" applyFill="1" applyBorder="1" applyAlignment="1">
      <alignment vertical="center"/>
    </xf>
    <xf numFmtId="0" fontId="9" fillId="0" borderId="56" xfId="54" applyFont="1" applyFill="1" applyBorder="1" applyAlignment="1">
      <alignment vertical="center"/>
    </xf>
    <xf numFmtId="0" fontId="9" fillId="0" borderId="57" xfId="54" applyFont="1" applyFill="1" applyBorder="1" applyAlignment="1">
      <alignment vertical="center"/>
    </xf>
    <xf numFmtId="0" fontId="9" fillId="0" borderId="58" xfId="54" applyFont="1" applyFill="1" applyBorder="1" applyAlignment="1">
      <alignment vertical="center"/>
    </xf>
    <xf numFmtId="0" fontId="0" fillId="0" borderId="59" xfId="51" applyFont="1" applyFill="1" applyBorder="1" applyAlignment="1">
      <alignment vertical="center"/>
    </xf>
    <xf numFmtId="0" fontId="3" fillId="0" borderId="2" xfId="51" applyFont="1" applyFill="1" applyBorder="1" applyAlignment="1">
      <alignment vertical="center"/>
    </xf>
    <xf numFmtId="0" fontId="3" fillId="0" borderId="60" xfId="51" applyFont="1" applyFill="1" applyBorder="1" applyAlignment="1">
      <alignment vertical="center"/>
    </xf>
    <xf numFmtId="0" fontId="9"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9" fillId="41" borderId="0" xfId="0" applyFont="1" applyFill="1" applyBorder="1" applyAlignment="1">
      <alignment horizontal="center" vertical="center"/>
    </xf>
    <xf numFmtId="0" fontId="0" fillId="0" borderId="1" xfId="54" applyFont="1" applyFill="1" applyBorder="1" applyAlignment="1">
      <alignment horizontal="center" vertical="center"/>
    </xf>
    <xf numFmtId="0" fontId="9" fillId="0" borderId="59" xfId="0" quotePrefix="1" applyFont="1" applyFill="1" applyBorder="1" applyAlignment="1">
      <alignment horizontal="left" vertical="center"/>
    </xf>
    <xf numFmtId="0" fontId="9" fillId="0" borderId="2" xfId="0" quotePrefix="1" applyFont="1" applyFill="1" applyBorder="1" applyAlignment="1">
      <alignment horizontal="left" vertical="center"/>
    </xf>
    <xf numFmtId="0" fontId="9" fillId="0" borderId="60" xfId="0" quotePrefix="1" applyFont="1" applyFill="1" applyBorder="1" applyAlignment="1">
      <alignment horizontal="left" vertical="center"/>
    </xf>
    <xf numFmtId="0" fontId="3" fillId="0" borderId="57" xfId="0" applyFont="1" applyFill="1" applyBorder="1" applyAlignment="1">
      <alignment horizontal="center" vertical="center"/>
    </xf>
    <xf numFmtId="0" fontId="12" fillId="0" borderId="0" xfId="53" applyAlignment="1">
      <alignment wrapText="1"/>
    </xf>
    <xf numFmtId="0" fontId="9" fillId="0" borderId="59" xfId="0" applyFont="1" applyFill="1" applyBorder="1" applyAlignment="1">
      <alignment horizontal="left" vertical="center"/>
    </xf>
    <xf numFmtId="0" fontId="9" fillId="0" borderId="2" xfId="0" applyFont="1" applyFill="1" applyBorder="1" applyAlignment="1">
      <alignment horizontal="left" vertical="center"/>
    </xf>
    <xf numFmtId="0" fontId="9" fillId="0" borderId="60" xfId="0" applyFont="1" applyFill="1" applyBorder="1" applyAlignment="1">
      <alignment horizontal="left"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0" xfId="0" applyFont="1" applyFill="1" applyBorder="1" applyAlignment="1">
      <alignment vertical="center"/>
    </xf>
    <xf numFmtId="0" fontId="66" fillId="0" borderId="0" xfId="53" applyFont="1" applyBorder="1" applyAlignment="1">
      <alignment horizontal="center" vertical="center" wrapText="1"/>
    </xf>
    <xf numFmtId="0" fontId="12" fillId="0" borderId="67" xfId="53" applyBorder="1" applyAlignment="1">
      <alignment horizontal="center"/>
    </xf>
    <xf numFmtId="0" fontId="56" fillId="0" borderId="0" xfId="53" applyFont="1" applyAlignment="1">
      <alignment horizontal="left"/>
    </xf>
    <xf numFmtId="0" fontId="56" fillId="0" borderId="0" xfId="53" applyFont="1" applyAlignment="1">
      <alignment horizontal="left" wrapText="1"/>
    </xf>
    <xf numFmtId="0" fontId="57" fillId="0" borderId="0" xfId="53" applyFont="1" applyAlignment="1">
      <alignment horizontal="left" vertical="center" wrapText="1"/>
    </xf>
    <xf numFmtId="0" fontId="66" fillId="0" borderId="0" xfId="53" applyFont="1" applyBorder="1" applyAlignment="1">
      <alignment horizontal="center" vertical="center"/>
    </xf>
    <xf numFmtId="0" fontId="20" fillId="0" borderId="0" xfId="53" applyFont="1" applyBorder="1" applyAlignment="1">
      <alignment horizontal="center" vertical="center"/>
    </xf>
    <xf numFmtId="0" fontId="12" fillId="0" borderId="0" xfId="53" applyBorder="1" applyAlignment="1">
      <alignment horizontal="left" vertical="center" wrapText="1"/>
    </xf>
    <xf numFmtId="0" fontId="12" fillId="0" borderId="0" xfId="53" applyFont="1" applyBorder="1" applyAlignment="1">
      <alignment horizontal="left" vertical="center" wrapText="1"/>
    </xf>
    <xf numFmtId="0" fontId="12" fillId="0" borderId="0" xfId="53" applyBorder="1" applyAlignment="1">
      <alignment horizontal="left" vertical="top" wrapText="1"/>
    </xf>
    <xf numFmtId="0" fontId="12" fillId="0" borderId="0" xfId="53" applyFont="1" applyBorder="1" applyAlignment="1">
      <alignment horizontal="left" vertical="top" wrapText="1"/>
    </xf>
    <xf numFmtId="0" fontId="8" fillId="0" borderId="0" xfId="53" applyFont="1" applyFill="1" applyBorder="1" applyAlignment="1">
      <alignment horizontal="left"/>
    </xf>
    <xf numFmtId="0" fontId="5" fillId="0" borderId="0" xfId="53" applyFont="1" applyBorder="1" applyAlignment="1">
      <alignment horizontal="center" vertical="top" wrapText="1"/>
    </xf>
    <xf numFmtId="0" fontId="3" fillId="44" borderId="0" xfId="0" applyFont="1" applyFill="1" applyBorder="1" applyAlignment="1">
      <alignment horizontal="center" vertical="center"/>
    </xf>
    <xf numFmtId="0" fontId="3" fillId="6" borderId="0" xfId="0" applyFont="1" applyFill="1" applyBorder="1" applyAlignment="1">
      <alignment horizontal="center" vertical="center"/>
    </xf>
    <xf numFmtId="0" fontId="3" fillId="45" borderId="0" xfId="0" applyFont="1" applyFill="1" applyBorder="1" applyAlignment="1">
      <alignment horizontal="center" vertical="center"/>
    </xf>
    <xf numFmtId="0" fontId="3" fillId="46" borderId="0" xfId="0" applyFont="1" applyFill="1" applyBorder="1" applyAlignment="1">
      <alignment horizontal="center" vertical="center"/>
    </xf>
    <xf numFmtId="0" fontId="3" fillId="43" borderId="0" xfId="0" applyFont="1" applyFill="1" applyBorder="1" applyAlignment="1">
      <alignment horizontal="center" vertical="center"/>
    </xf>
    <xf numFmtId="0" fontId="0" fillId="0" borderId="46" xfId="0" applyFont="1" applyFill="1" applyBorder="1" applyAlignment="1">
      <alignment horizontal="right"/>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2" xfId="0" applyFont="1" applyBorder="1" applyAlignment="1">
      <alignment horizontal="left" vertical="center" indent="2"/>
    </xf>
    <xf numFmtId="0" fontId="0" fillId="0" borderId="43" xfId="0" applyFont="1" applyBorder="1" applyAlignment="1">
      <alignment horizontal="left" vertical="center" indent="2"/>
    </xf>
    <xf numFmtId="0" fontId="0" fillId="0" borderId="41" xfId="0" applyFont="1" applyBorder="1" applyAlignment="1">
      <alignment horizontal="left" vertical="center" indent="2"/>
    </xf>
    <xf numFmtId="0" fontId="3" fillId="0" borderId="41" xfId="0" applyFont="1" applyBorder="1" applyAlignment="1">
      <alignment horizontal="center"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9" fillId="0" borderId="59" xfId="0" applyFont="1" applyFill="1" applyBorder="1" applyAlignment="1">
      <alignment horizontal="left" vertical="center"/>
    </xf>
    <xf numFmtId="0" fontId="9" fillId="0" borderId="2" xfId="0" applyFont="1" applyFill="1" applyBorder="1" applyAlignment="1">
      <alignment horizontal="left" vertical="center"/>
    </xf>
    <xf numFmtId="0" fontId="9" fillId="0" borderId="60" xfId="0" applyFont="1" applyFill="1" applyBorder="1" applyAlignment="1">
      <alignment horizontal="left" vertical="center"/>
    </xf>
    <xf numFmtId="0" fontId="31" fillId="0" borderId="59" xfId="0" applyFont="1" applyFill="1" applyBorder="1" applyAlignment="1">
      <alignment horizontal="left" vertical="center"/>
    </xf>
    <xf numFmtId="0" fontId="31" fillId="0" borderId="2" xfId="0" applyFont="1" applyFill="1" applyBorder="1" applyAlignment="1">
      <alignment horizontal="left" vertical="center"/>
    </xf>
    <xf numFmtId="0" fontId="31" fillId="0" borderId="60" xfId="0" applyFont="1" applyFill="1" applyBorder="1" applyAlignment="1">
      <alignment horizontal="left" vertical="center"/>
    </xf>
    <xf numFmtId="0" fontId="32" fillId="3" borderId="59" xfId="0" applyFont="1" applyFill="1" applyBorder="1" applyAlignment="1">
      <alignment horizontal="left" vertical="top"/>
    </xf>
    <xf numFmtId="0" fontId="32" fillId="3" borderId="2" xfId="0" applyFont="1" applyFill="1" applyBorder="1" applyAlignment="1">
      <alignment horizontal="left" vertical="top"/>
    </xf>
    <xf numFmtId="0" fontId="3" fillId="45" borderId="2" xfId="49" applyFill="1" applyBorder="1" applyAlignment="1">
      <alignment horizontal="center" vertical="center"/>
    </xf>
    <xf numFmtId="0" fontId="30" fillId="0" borderId="46" xfId="0" applyFont="1" applyBorder="1" applyAlignment="1">
      <alignment horizontal="center" vertical="center"/>
    </xf>
    <xf numFmtId="0" fontId="14" fillId="0" borderId="61" xfId="0" applyFont="1" applyBorder="1" applyAlignment="1">
      <alignment horizontal="left" vertical="center"/>
    </xf>
    <xf numFmtId="0" fontId="14" fillId="0" borderId="0" xfId="0" applyFont="1" applyBorder="1" applyAlignment="1">
      <alignment horizontal="left"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9" fillId="0" borderId="59" xfId="0" applyFont="1" applyBorder="1" applyAlignment="1">
      <alignment horizontal="left" vertical="center"/>
    </xf>
    <xf numFmtId="0" fontId="9" fillId="0" borderId="2" xfId="0" applyFont="1" applyBorder="1" applyAlignment="1">
      <alignment horizontal="left" vertical="center"/>
    </xf>
    <xf numFmtId="0" fontId="9" fillId="0" borderId="60" xfId="0" applyFont="1" applyBorder="1" applyAlignment="1">
      <alignment horizontal="left" vertical="center"/>
    </xf>
    <xf numFmtId="0" fontId="34" fillId="3" borderId="2" xfId="0" applyFont="1" applyFill="1" applyBorder="1" applyAlignment="1">
      <alignment horizontal="left" vertical="top"/>
    </xf>
    <xf numFmtId="0" fontId="32" fillId="3" borderId="60" xfId="0" applyFont="1" applyFill="1" applyBorder="1" applyAlignment="1">
      <alignment horizontal="left" vertical="top"/>
    </xf>
    <xf numFmtId="0" fontId="14" fillId="0" borderId="46" xfId="0" applyFont="1" applyBorder="1" applyAlignment="1">
      <alignment horizontal="left" vertical="center"/>
    </xf>
    <xf numFmtId="0" fontId="0" fillId="0" borderId="59" xfId="47" applyFont="1" applyFill="1" applyBorder="1" applyAlignment="1">
      <alignment horizontal="left" vertical="center"/>
    </xf>
    <xf numFmtId="0" fontId="0" fillId="0" borderId="2" xfId="47" applyFont="1" applyFill="1" applyBorder="1" applyAlignment="1">
      <alignment horizontal="left" vertical="center"/>
    </xf>
    <xf numFmtId="0" fontId="0" fillId="0" borderId="2" xfId="0" applyBorder="1" applyAlignment="1">
      <alignment horizontal="center" vertical="center"/>
    </xf>
    <xf numFmtId="0" fontId="0" fillId="0" borderId="60" xfId="0" applyBorder="1" applyAlignment="1">
      <alignment horizontal="center" vertical="center"/>
    </xf>
    <xf numFmtId="0" fontId="0" fillId="42" borderId="54" xfId="0" applyFill="1" applyBorder="1" applyAlignment="1">
      <alignment horizontal="center"/>
    </xf>
    <xf numFmtId="0" fontId="0" fillId="42" borderId="55" xfId="0" applyFill="1" applyBorder="1" applyAlignment="1">
      <alignment horizontal="center"/>
    </xf>
    <xf numFmtId="0" fontId="9" fillId="42" borderId="57" xfId="0" applyFont="1" applyFill="1" applyBorder="1" applyAlignment="1">
      <alignment horizontal="center" vertical="center"/>
    </xf>
    <xf numFmtId="0" fontId="9" fillId="42" borderId="58" xfId="0" applyFont="1" applyFill="1" applyBorder="1" applyAlignment="1">
      <alignment horizontal="center" vertical="center"/>
    </xf>
    <xf numFmtId="0" fontId="9" fillId="0" borderId="2" xfId="0" applyFont="1" applyFill="1" applyBorder="1" applyAlignment="1">
      <alignment horizontal="center" vertical="center"/>
    </xf>
    <xf numFmtId="0" fontId="3" fillId="0" borderId="2" xfId="47" applyFill="1" applyBorder="1" applyAlignment="1">
      <alignment horizontal="center" vertical="center"/>
    </xf>
    <xf numFmtId="0" fontId="0" fillId="0" borderId="59" xfId="49" applyFont="1" applyFill="1" applyBorder="1" applyAlignment="1">
      <alignment horizontal="center" vertical="center"/>
    </xf>
    <xf numFmtId="0" fontId="3" fillId="0" borderId="2" xfId="49" applyFill="1" applyBorder="1" applyAlignment="1">
      <alignment horizontal="center" vertical="center"/>
    </xf>
    <xf numFmtId="0" fontId="3" fillId="0" borderId="60" xfId="49" applyFill="1" applyBorder="1" applyAlignment="1">
      <alignment horizontal="center" vertical="center"/>
    </xf>
    <xf numFmtId="0" fontId="3" fillId="0" borderId="2" xfId="47" applyFill="1" applyBorder="1">
      <alignment horizontal="left" vertical="center"/>
    </xf>
    <xf numFmtId="49" fontId="9" fillId="0" borderId="59" xfId="0" quotePrefix="1" applyNumberFormat="1" applyFont="1" applyFill="1" applyBorder="1" applyAlignment="1">
      <alignment horizontal="center" vertical="center"/>
    </xf>
    <xf numFmtId="49" fontId="9" fillId="0" borderId="2" xfId="0" quotePrefix="1" applyNumberFormat="1" applyFont="1" applyFill="1" applyBorder="1" applyAlignment="1">
      <alignment horizontal="center" vertical="center"/>
    </xf>
    <xf numFmtId="49" fontId="9" fillId="0" borderId="60" xfId="0" quotePrefix="1" applyNumberFormat="1" applyFont="1" applyFill="1" applyBorder="1" applyAlignment="1">
      <alignment horizontal="center" vertical="center"/>
    </xf>
    <xf numFmtId="0" fontId="9" fillId="3" borderId="2" xfId="0" applyFont="1" applyFill="1" applyBorder="1" applyAlignment="1">
      <alignment horizontal="left" vertical="center"/>
    </xf>
    <xf numFmtId="0" fontId="9" fillId="3" borderId="60" xfId="0" applyFont="1" applyFill="1" applyBorder="1" applyAlignment="1">
      <alignment horizontal="left" vertical="center"/>
    </xf>
    <xf numFmtId="0" fontId="9" fillId="3" borderId="59" xfId="0" applyFont="1" applyFill="1" applyBorder="1" applyAlignment="1">
      <alignment horizontal="left" vertical="center"/>
    </xf>
    <xf numFmtId="0" fontId="34" fillId="3" borderId="2" xfId="0" applyFont="1" applyFill="1" applyBorder="1" applyAlignment="1">
      <alignment horizontal="left" vertical="center"/>
    </xf>
    <xf numFmtId="0" fontId="9" fillId="45" borderId="2" xfId="0" applyFont="1" applyFill="1" applyBorder="1" applyAlignment="1">
      <alignment horizontal="center" vertical="center"/>
    </xf>
    <xf numFmtId="0" fontId="9" fillId="0" borderId="59" xfId="54" applyFont="1" applyFill="1" applyBorder="1" applyAlignment="1">
      <alignment horizontal="left" vertical="center"/>
    </xf>
    <xf numFmtId="0" fontId="9" fillId="0" borderId="2" xfId="54" applyFont="1" applyFill="1" applyBorder="1" applyAlignment="1">
      <alignment horizontal="left" vertical="center"/>
    </xf>
    <xf numFmtId="0" fontId="9" fillId="0" borderId="60" xfId="54" applyFont="1" applyFill="1" applyBorder="1" applyAlignment="1">
      <alignment horizontal="left" vertical="center"/>
    </xf>
    <xf numFmtId="0" fontId="9" fillId="0" borderId="59" xfId="0" applyFont="1" applyFill="1" applyBorder="1" applyAlignment="1">
      <alignment horizontal="left" vertical="center" wrapText="1"/>
    </xf>
    <xf numFmtId="0" fontId="9" fillId="0" borderId="2" xfId="0" applyFont="1" applyFill="1" applyBorder="1" applyAlignment="1">
      <alignment horizontal="left" vertical="center" wrapText="1"/>
    </xf>
    <xf numFmtId="0" fontId="3" fillId="0" borderId="60" xfId="47" applyFill="1" applyBorder="1" applyAlignment="1">
      <alignment horizontal="center" vertical="center"/>
    </xf>
    <xf numFmtId="0" fontId="0" fillId="0" borderId="2" xfId="48" applyFont="1" applyFill="1" applyBorder="1" applyAlignment="1">
      <alignment horizontal="center" vertical="center"/>
    </xf>
    <xf numFmtId="0" fontId="3" fillId="0" borderId="2" xfId="48" applyFill="1" applyBorder="1" applyAlignment="1">
      <alignment horizontal="center" vertical="center"/>
    </xf>
    <xf numFmtId="0" fontId="3" fillId="45" borderId="1" xfId="49" applyFill="1" applyBorder="1" applyAlignment="1">
      <alignment horizontal="center" vertical="center"/>
    </xf>
    <xf numFmtId="0" fontId="3" fillId="0" borderId="60" xfId="48" applyFill="1" applyBorder="1" applyAlignment="1">
      <alignment horizontal="center" vertical="center"/>
    </xf>
    <xf numFmtId="0" fontId="3" fillId="45"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59" xfId="0" quotePrefix="1" applyFont="1" applyFill="1" applyBorder="1" applyAlignment="1">
      <alignment horizontal="center" vertical="center"/>
    </xf>
    <xf numFmtId="0" fontId="9" fillId="0" borderId="2" xfId="0" quotePrefix="1" applyFont="1" applyFill="1" applyBorder="1" applyAlignment="1">
      <alignment horizontal="center" vertical="center"/>
    </xf>
    <xf numFmtId="0" fontId="9" fillId="0" borderId="60" xfId="0" quotePrefix="1" applyFont="1" applyFill="1" applyBorder="1" applyAlignment="1">
      <alignment horizontal="center" vertical="center"/>
    </xf>
    <xf numFmtId="49" fontId="9" fillId="0" borderId="1" xfId="0" quotePrefix="1" applyNumberFormat="1" applyFont="1" applyFill="1" applyBorder="1" applyAlignment="1">
      <alignment horizontal="center" vertical="center"/>
    </xf>
    <xf numFmtId="0" fontId="9" fillId="45" borderId="1" xfId="0" applyNumberFormat="1" applyFont="1" applyFill="1" applyBorder="1" applyAlignment="1">
      <alignment horizontal="center" vertical="center"/>
    </xf>
    <xf numFmtId="0" fontId="9" fillId="0" borderId="59" xfId="0" applyFont="1" applyFill="1" applyBorder="1" applyAlignment="1">
      <alignment horizontal="right" vertical="center"/>
    </xf>
    <xf numFmtId="0" fontId="9" fillId="0" borderId="2" xfId="0" applyFont="1" applyFill="1" applyBorder="1" applyAlignment="1">
      <alignment horizontal="right" vertical="center"/>
    </xf>
    <xf numFmtId="0" fontId="9" fillId="0" borderId="1" xfId="0" applyNumberFormat="1" applyFont="1" applyFill="1" applyBorder="1" applyAlignment="1">
      <alignment horizontal="center" vertical="center"/>
    </xf>
    <xf numFmtId="0" fontId="3" fillId="45" borderId="2" xfId="47"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60" xfId="0" applyFont="1" applyFill="1" applyBorder="1" applyAlignment="1">
      <alignment horizontal="center" vertical="center"/>
    </xf>
    <xf numFmtId="0" fontId="9" fillId="0" borderId="59" xfId="0" quotePrefix="1" applyFont="1" applyFill="1" applyBorder="1" applyAlignment="1">
      <alignment horizontal="left" vertical="center"/>
    </xf>
    <xf numFmtId="0" fontId="9" fillId="0" borderId="2" xfId="0" quotePrefix="1" applyFont="1" applyFill="1" applyBorder="1" applyAlignment="1">
      <alignment horizontal="left" vertical="center"/>
    </xf>
    <xf numFmtId="0" fontId="9" fillId="0" borderId="60" xfId="0" quotePrefix="1" applyFont="1" applyFill="1" applyBorder="1" applyAlignment="1">
      <alignment horizontal="left" vertical="center"/>
    </xf>
    <xf numFmtId="0" fontId="9" fillId="0" borderId="53" xfId="0" quotePrefix="1" applyFont="1" applyFill="1" applyBorder="1" applyAlignment="1">
      <alignment horizontal="left" vertical="center"/>
    </xf>
    <xf numFmtId="0" fontId="9" fillId="0" borderId="54" xfId="0" quotePrefix="1" applyFont="1" applyFill="1" applyBorder="1" applyAlignment="1">
      <alignment horizontal="left" vertical="center"/>
    </xf>
    <xf numFmtId="0" fontId="9" fillId="0" borderId="55" xfId="0" quotePrefix="1" applyFont="1" applyFill="1" applyBorder="1" applyAlignment="1">
      <alignment horizontal="left" vertical="center"/>
    </xf>
    <xf numFmtId="0" fontId="9" fillId="0" borderId="54" xfId="0" applyFont="1" applyFill="1" applyBorder="1" applyAlignment="1">
      <alignment horizontal="left" vertical="center"/>
    </xf>
    <xf numFmtId="0" fontId="3" fillId="0" borderId="2" xfId="51" applyFill="1" applyBorder="1" applyAlignment="1">
      <alignment horizontal="center" vertical="center"/>
    </xf>
    <xf numFmtId="0" fontId="3" fillId="0" borderId="60" xfId="51" applyFill="1" applyBorder="1" applyAlignment="1">
      <alignment horizontal="center" vertical="center"/>
    </xf>
    <xf numFmtId="0" fontId="9" fillId="45" borderId="1" xfId="0" applyFont="1" applyFill="1" applyBorder="1" applyAlignment="1">
      <alignment horizontal="center" vertical="center"/>
    </xf>
    <xf numFmtId="0" fontId="34" fillId="0" borderId="2" xfId="0" applyFont="1" applyFill="1" applyBorder="1" applyAlignment="1">
      <alignment horizontal="left" vertical="center"/>
    </xf>
    <xf numFmtId="0" fontId="9" fillId="0" borderId="53" xfId="0" applyFont="1" applyFill="1" applyBorder="1" applyAlignment="1">
      <alignment horizontal="left" vertical="center"/>
    </xf>
    <xf numFmtId="0" fontId="11" fillId="0" borderId="2" xfId="47" applyFont="1" applyFill="1" applyBorder="1">
      <alignment horizontal="left" vertical="center"/>
    </xf>
    <xf numFmtId="0" fontId="0" fillId="0" borderId="2" xfId="0" applyFont="1" applyFill="1" applyBorder="1" applyAlignment="1">
      <alignment horizontal="center" vertical="center"/>
    </xf>
    <xf numFmtId="0" fontId="0" fillId="0" borderId="60" xfId="0" applyFont="1" applyFill="1" applyBorder="1" applyAlignment="1">
      <alignment horizontal="center" vertical="center"/>
    </xf>
    <xf numFmtId="0" fontId="9" fillId="0" borderId="2" xfId="54" quotePrefix="1" applyNumberFormat="1" applyFont="1" applyFill="1" applyBorder="1" applyAlignment="1">
      <alignment horizontal="center" vertical="center"/>
    </xf>
    <xf numFmtId="0" fontId="9" fillId="3" borderId="59" xfId="0" quotePrefix="1" applyFont="1" applyFill="1" applyBorder="1" applyAlignment="1">
      <alignment horizontal="center" vertical="center"/>
    </xf>
    <xf numFmtId="0" fontId="9" fillId="3" borderId="2" xfId="0" quotePrefix="1" applyFont="1" applyFill="1" applyBorder="1" applyAlignment="1">
      <alignment horizontal="center" vertical="center"/>
    </xf>
    <xf numFmtId="0" fontId="0" fillId="45" borderId="2" xfId="49" applyFont="1" applyFill="1" applyBorder="1" applyAlignment="1">
      <alignment horizontal="center" vertical="center"/>
    </xf>
    <xf numFmtId="0" fontId="0" fillId="45" borderId="60" xfId="49" applyFont="1" applyFill="1" applyBorder="1" applyAlignment="1">
      <alignment horizontal="center" vertical="center"/>
    </xf>
    <xf numFmtId="0" fontId="0" fillId="0" borderId="59" xfId="0" applyFont="1" applyFill="1" applyBorder="1" applyAlignment="1">
      <alignment horizontal="left" vertical="center"/>
    </xf>
    <xf numFmtId="0" fontId="0" fillId="0" borderId="2" xfId="0" applyFont="1" applyFill="1" applyBorder="1" applyAlignment="1">
      <alignment horizontal="left" vertical="center"/>
    </xf>
    <xf numFmtId="0" fontId="0" fillId="0" borderId="60" xfId="0" applyFont="1" applyFill="1" applyBorder="1" applyAlignment="1">
      <alignment horizontal="left" vertical="center"/>
    </xf>
    <xf numFmtId="0" fontId="0" fillId="0" borderId="2" xfId="50" applyFont="1" applyFill="1" applyBorder="1" applyAlignment="1">
      <alignment horizontal="center" vertical="center"/>
    </xf>
    <xf numFmtId="0" fontId="0" fillId="0" borderId="60" xfId="50" applyFont="1" applyFill="1" applyBorder="1" applyAlignment="1">
      <alignment horizontal="center" vertical="center"/>
    </xf>
    <xf numFmtId="49" fontId="9" fillId="0" borderId="2" xfId="54" quotePrefix="1" applyNumberFormat="1" applyFont="1" applyFill="1" applyBorder="1" applyAlignment="1">
      <alignment horizontal="center" vertical="top"/>
    </xf>
    <xf numFmtId="49" fontId="9" fillId="0" borderId="60" xfId="54" quotePrefix="1" applyNumberFormat="1" applyFont="1" applyFill="1" applyBorder="1" applyAlignment="1">
      <alignment horizontal="center" vertical="top"/>
    </xf>
    <xf numFmtId="0" fontId="31" fillId="0" borderId="53" xfId="0" applyFont="1" applyFill="1" applyBorder="1" applyAlignment="1">
      <alignment horizontal="left" vertical="center"/>
    </xf>
    <xf numFmtId="0" fontId="31" fillId="0" borderId="54" xfId="0" applyFont="1" applyFill="1" applyBorder="1" applyAlignment="1">
      <alignment horizontal="left" vertical="center"/>
    </xf>
    <xf numFmtId="0" fontId="3" fillId="45" borderId="2" xfId="51" applyFill="1" applyBorder="1" applyAlignment="1">
      <alignment horizontal="center" vertical="center"/>
    </xf>
    <xf numFmtId="0" fontId="3" fillId="45" borderId="60" xfId="51" applyFill="1" applyBorder="1" applyAlignment="1">
      <alignment horizontal="center" vertical="center"/>
    </xf>
    <xf numFmtId="0" fontId="0" fillId="45" borderId="2" xfId="51" applyFont="1" applyFill="1" applyBorder="1" applyAlignment="1">
      <alignment horizontal="center" vertical="center"/>
    </xf>
    <xf numFmtId="0" fontId="0" fillId="45" borderId="60" xfId="51" applyFont="1" applyFill="1" applyBorder="1" applyAlignment="1">
      <alignment horizontal="center" vertical="center"/>
    </xf>
    <xf numFmtId="0" fontId="3" fillId="45" borderId="60" xfId="49" applyFill="1" applyBorder="1" applyAlignment="1">
      <alignment horizontal="center" vertical="center"/>
    </xf>
    <xf numFmtId="0" fontId="9" fillId="45" borderId="53" xfId="0" applyFont="1" applyFill="1" applyBorder="1" applyAlignment="1">
      <alignment horizontal="left" vertical="center"/>
    </xf>
    <xf numFmtId="0" fontId="9" fillId="45" borderId="54" xfId="0" applyFont="1" applyFill="1" applyBorder="1" applyAlignment="1">
      <alignment horizontal="left" vertical="center"/>
    </xf>
    <xf numFmtId="0" fontId="0" fillId="0" borderId="2" xfId="49" applyFont="1" applyFill="1" applyBorder="1" applyAlignment="1">
      <alignment horizontal="center" vertical="center"/>
    </xf>
    <xf numFmtId="0" fontId="9" fillId="0" borderId="59" xfId="0" applyFont="1" applyFill="1" applyBorder="1" applyAlignment="1">
      <alignment horizontal="center" vertical="center"/>
    </xf>
    <xf numFmtId="0" fontId="0" fillId="0" borderId="59" xfId="51" applyFont="1" applyFill="1" applyBorder="1" applyAlignment="1">
      <alignment horizontal="left" vertical="center"/>
    </xf>
    <xf numFmtId="0" fontId="0" fillId="0" borderId="2" xfId="51" applyFont="1" applyFill="1" applyBorder="1" applyAlignment="1">
      <alignment horizontal="left" vertical="center"/>
    </xf>
    <xf numFmtId="0" fontId="0" fillId="0" borderId="60" xfId="51" applyFont="1" applyFill="1" applyBorder="1" applyAlignment="1">
      <alignment horizontal="left" vertical="center"/>
    </xf>
    <xf numFmtId="0" fontId="0" fillId="0" borderId="2" xfId="51" applyFont="1" applyFill="1" applyBorder="1" applyAlignment="1">
      <alignment horizontal="center" vertical="center"/>
    </xf>
    <xf numFmtId="0" fontId="3" fillId="0" borderId="2" xfId="51" applyFill="1" applyBorder="1" applyAlignment="1">
      <alignment horizontal="left" vertical="center"/>
    </xf>
    <xf numFmtId="0" fontId="3" fillId="0" borderId="60" xfId="51" applyFill="1" applyBorder="1" applyAlignment="1">
      <alignment horizontal="left" vertical="center"/>
    </xf>
    <xf numFmtId="0" fontId="0" fillId="0" borderId="60" xfId="51" applyFont="1" applyFill="1" applyBorder="1" applyAlignment="1">
      <alignment horizontal="center" vertical="center"/>
    </xf>
    <xf numFmtId="0" fontId="9" fillId="0" borderId="59" xfId="0" applyFont="1" applyFill="1" applyBorder="1" applyAlignment="1">
      <alignment vertical="center"/>
    </xf>
    <xf numFmtId="0" fontId="9" fillId="0" borderId="2" xfId="0" applyFont="1" applyFill="1" applyBorder="1" applyAlignment="1">
      <alignment vertical="center"/>
    </xf>
    <xf numFmtId="0" fontId="9" fillId="45" borderId="2" xfId="54" applyFont="1" applyFill="1" applyBorder="1" applyAlignment="1">
      <alignment horizontal="center" vertical="center"/>
    </xf>
    <xf numFmtId="0" fontId="9" fillId="45" borderId="60" xfId="54" applyFont="1" applyFill="1" applyBorder="1" applyAlignment="1">
      <alignment horizontal="center" vertical="center"/>
    </xf>
    <xf numFmtId="0" fontId="9" fillId="0" borderId="59" xfId="54" applyFont="1" applyFill="1" applyBorder="1" applyAlignment="1">
      <alignment horizontal="center" vertical="center"/>
    </xf>
    <xf numFmtId="0" fontId="9" fillId="0" borderId="2" xfId="54" applyFont="1" applyFill="1" applyBorder="1" applyAlignment="1">
      <alignment horizontal="center" vertical="center"/>
    </xf>
    <xf numFmtId="0" fontId="9" fillId="0" borderId="60" xfId="54" applyFont="1" applyFill="1" applyBorder="1" applyAlignment="1">
      <alignment horizontal="center" vertical="center"/>
    </xf>
    <xf numFmtId="0" fontId="9" fillId="0" borderId="1" xfId="54" applyFont="1" applyFill="1" applyBorder="1" applyAlignment="1">
      <alignment horizontal="center" vertical="center"/>
    </xf>
    <xf numFmtId="0" fontId="3" fillId="0" borderId="1" xfId="54" applyFont="1" applyFill="1" applyBorder="1" applyAlignment="1">
      <alignment horizontal="center"/>
    </xf>
    <xf numFmtId="0" fontId="0" fillId="0" borderId="1" xfId="54" applyFont="1" applyFill="1" applyBorder="1" applyAlignment="1">
      <alignment horizontal="center"/>
    </xf>
    <xf numFmtId="0" fontId="3" fillId="0" borderId="1" xfId="54" applyFont="1" applyBorder="1" applyAlignment="1">
      <alignment horizontal="center"/>
    </xf>
    <xf numFmtId="0" fontId="9" fillId="0" borderId="42" xfId="0" applyFont="1" applyFill="1" applyBorder="1" applyAlignment="1">
      <alignment horizontal="left" vertical="center"/>
    </xf>
    <xf numFmtId="0" fontId="9" fillId="0" borderId="43" xfId="0" applyFont="1" applyFill="1" applyBorder="1" applyAlignment="1">
      <alignment horizontal="left" vertical="center"/>
    </xf>
    <xf numFmtId="0" fontId="9" fillId="0" borderId="41" xfId="0" applyFont="1" applyFill="1" applyBorder="1" applyAlignment="1">
      <alignment horizontal="left" vertical="center"/>
    </xf>
    <xf numFmtId="0" fontId="0" fillId="0" borderId="59" xfId="51" applyFont="1" applyFill="1" applyBorder="1">
      <alignment horizontal="center" vertical="center"/>
    </xf>
    <xf numFmtId="0" fontId="3" fillId="0" borderId="60" xfId="51" applyFont="1" applyFill="1" applyBorder="1">
      <alignment horizontal="center" vertical="center"/>
    </xf>
    <xf numFmtId="0" fontId="9" fillId="0" borderId="53" xfId="54" applyFont="1" applyFill="1" applyBorder="1" applyAlignment="1">
      <alignment horizontal="center" textRotation="90"/>
    </xf>
    <xf numFmtId="0" fontId="9" fillId="0" borderId="55" xfId="54" applyFont="1" applyFill="1" applyBorder="1" applyAlignment="1">
      <alignment horizontal="center" textRotation="90"/>
    </xf>
    <xf numFmtId="0" fontId="9" fillId="0" borderId="61" xfId="54" applyFont="1" applyFill="1" applyBorder="1" applyAlignment="1">
      <alignment horizontal="center" textRotation="90"/>
    </xf>
    <xf numFmtId="0" fontId="9" fillId="0" borderId="62" xfId="54" applyFont="1" applyFill="1" applyBorder="1" applyAlignment="1">
      <alignment horizontal="center" textRotation="90"/>
    </xf>
    <xf numFmtId="0" fontId="9" fillId="0" borderId="56" xfId="54" applyFont="1" applyFill="1" applyBorder="1" applyAlignment="1">
      <alignment horizontal="center" textRotation="90"/>
    </xf>
    <xf numFmtId="0" fontId="9" fillId="0" borderId="58" xfId="54" applyFont="1" applyFill="1" applyBorder="1" applyAlignment="1">
      <alignment horizontal="center" textRotation="90"/>
    </xf>
    <xf numFmtId="0" fontId="9" fillId="0" borderId="54" xfId="54" applyFont="1" applyFill="1" applyBorder="1" applyAlignment="1">
      <alignment horizontal="center" textRotation="90"/>
    </xf>
    <xf numFmtId="0" fontId="9" fillId="0" borderId="0" xfId="54" applyFont="1" applyFill="1" applyBorder="1" applyAlignment="1">
      <alignment horizontal="center" textRotation="90"/>
    </xf>
    <xf numFmtId="0" fontId="9" fillId="0" borderId="57" xfId="54" applyFont="1" applyFill="1" applyBorder="1" applyAlignment="1">
      <alignment horizontal="center" textRotation="90"/>
    </xf>
    <xf numFmtId="0" fontId="0" fillId="7" borderId="2" xfId="47" applyFont="1" applyFill="1" applyBorder="1">
      <alignment horizontal="left" vertical="center"/>
    </xf>
    <xf numFmtId="0" fontId="3" fillId="7" borderId="2" xfId="47" applyFill="1" applyBorder="1">
      <alignment horizontal="left" vertical="center"/>
    </xf>
    <xf numFmtId="0" fontId="0" fillId="7" borderId="2" xfId="47" applyFont="1" applyFill="1" applyBorder="1" applyAlignment="1">
      <alignment horizontal="left" vertical="center" wrapText="1"/>
    </xf>
    <xf numFmtId="0" fontId="9" fillId="0" borderId="2" xfId="0" applyFont="1" applyFill="1" applyBorder="1" applyAlignment="1">
      <alignment horizontal="left" wrapText="1"/>
    </xf>
    <xf numFmtId="0" fontId="14" fillId="0" borderId="13" xfId="0" applyFont="1" applyBorder="1" applyAlignment="1">
      <alignment horizontal="left" vertical="center"/>
    </xf>
    <xf numFmtId="0" fontId="9" fillId="3" borderId="59" xfId="0" quotePrefix="1" applyFont="1" applyFill="1" applyBorder="1" applyAlignment="1">
      <alignment horizontal="left" vertical="center"/>
    </xf>
    <xf numFmtId="0" fontId="9" fillId="3" borderId="2" xfId="0" quotePrefix="1" applyFont="1" applyFill="1" applyBorder="1" applyAlignment="1">
      <alignment horizontal="left" vertical="center"/>
    </xf>
    <xf numFmtId="0" fontId="9" fillId="3" borderId="60" xfId="0" quotePrefix="1" applyFont="1" applyFill="1" applyBorder="1" applyAlignment="1">
      <alignment horizontal="left" vertical="center"/>
    </xf>
    <xf numFmtId="0" fontId="31" fillId="3" borderId="2" xfId="0" applyFont="1" applyFill="1" applyBorder="1" applyAlignment="1">
      <alignment horizontal="center" vertical="center"/>
    </xf>
    <xf numFmtId="0" fontId="31" fillId="3" borderId="59" xfId="0" applyFont="1" applyFill="1" applyBorder="1" applyAlignment="1">
      <alignment horizontal="center" vertical="center"/>
    </xf>
    <xf numFmtId="0" fontId="31" fillId="3" borderId="60" xfId="0" applyFont="1" applyFill="1" applyBorder="1" applyAlignment="1">
      <alignment horizontal="center" vertical="center"/>
    </xf>
    <xf numFmtId="0" fontId="3" fillId="3" borderId="2" xfId="51" applyFill="1" applyBorder="1">
      <alignment horizontal="center" vertical="center"/>
    </xf>
    <xf numFmtId="0" fontId="3" fillId="3" borderId="60" xfId="51" applyFill="1" applyBorder="1">
      <alignment horizontal="center" vertical="center"/>
    </xf>
    <xf numFmtId="0" fontId="3" fillId="3" borderId="2" xfId="48" applyFill="1" applyBorder="1">
      <alignment horizontal="left" vertical="center"/>
    </xf>
    <xf numFmtId="0" fontId="31" fillId="3" borderId="59" xfId="0" applyFont="1" applyFill="1" applyBorder="1" applyAlignment="1">
      <alignment horizontal="left" vertical="center"/>
    </xf>
    <xf numFmtId="0" fontId="31" fillId="3" borderId="2" xfId="0" applyFont="1" applyFill="1" applyBorder="1" applyAlignment="1">
      <alignment horizontal="left" vertical="center"/>
    </xf>
    <xf numFmtId="0" fontId="7" fillId="0" borderId="46" xfId="0" applyFont="1" applyBorder="1" applyAlignment="1">
      <alignment horizontal="center" vertical="center"/>
    </xf>
    <xf numFmtId="0" fontId="6" fillId="0" borderId="59" xfId="0" applyFont="1" applyFill="1" applyBorder="1" applyAlignment="1">
      <alignment horizontal="center" vertical="top"/>
    </xf>
    <xf numFmtId="0" fontId="6" fillId="0" borderId="2" xfId="0" applyFont="1" applyFill="1" applyBorder="1" applyAlignment="1">
      <alignment horizontal="center" vertical="top"/>
    </xf>
    <xf numFmtId="0" fontId="6" fillId="0" borderId="60" xfId="0" applyFont="1" applyFill="1" applyBorder="1" applyAlignment="1">
      <alignment horizontal="center" vertical="top"/>
    </xf>
    <xf numFmtId="0" fontId="0" fillId="0" borderId="0" xfId="0" applyBorder="1" applyAlignment="1">
      <alignment horizontal="center"/>
    </xf>
    <xf numFmtId="0" fontId="0" fillId="0" borderId="0" xfId="0" applyFont="1" applyFill="1" applyBorder="1" applyAlignment="1">
      <alignment horizontal="left" vertical="center"/>
    </xf>
    <xf numFmtId="0" fontId="0" fillId="0" borderId="46" xfId="0" quotePrefix="1" applyFont="1" applyFill="1" applyBorder="1" applyAlignment="1" applyProtection="1">
      <alignment horizontal="left"/>
      <protection locked="0"/>
    </xf>
    <xf numFmtId="0" fontId="0" fillId="0" borderId="47" xfId="0" quotePrefix="1" applyFont="1" applyFill="1" applyBorder="1" applyAlignment="1" applyProtection="1">
      <alignment horizontal="left"/>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0" borderId="35" xfId="0" quotePrefix="1"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2" fillId="0" borderId="6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62" xfId="0" applyFont="1" applyBorder="1" applyAlignment="1" applyProtection="1">
      <alignment horizontal="left" vertical="center"/>
      <protection locked="0"/>
    </xf>
    <xf numFmtId="0" fontId="14" fillId="0" borderId="57" xfId="0" applyFont="1" applyBorder="1" applyAlignment="1" applyProtection="1">
      <alignment horizontal="left" vertical="center"/>
      <protection locked="0"/>
    </xf>
    <xf numFmtId="0" fontId="14" fillId="0" borderId="58" xfId="0" applyFont="1" applyBorder="1" applyAlignment="1" applyProtection="1">
      <alignment horizontal="left" vertical="center"/>
      <protection locked="0"/>
    </xf>
    <xf numFmtId="0" fontId="3" fillId="43" borderId="2" xfId="47" applyFill="1" applyBorder="1" applyAlignment="1" applyProtection="1">
      <alignment horizontal="center" vertical="center"/>
      <protection locked="0"/>
    </xf>
    <xf numFmtId="0" fontId="3" fillId="43" borderId="60" xfId="47" applyFill="1" applyBorder="1" applyAlignment="1" applyProtection="1">
      <alignment horizontal="center" vertical="center"/>
      <protection locked="0"/>
    </xf>
    <xf numFmtId="0" fontId="3" fillId="44" borderId="2" xfId="48" applyFill="1" applyBorder="1" applyAlignment="1" applyProtection="1">
      <alignment horizontal="center" vertical="center"/>
      <protection locked="0"/>
    </xf>
    <xf numFmtId="0" fontId="9" fillId="43" borderId="2" xfId="0" applyFont="1" applyFill="1" applyBorder="1" applyAlignment="1" applyProtection="1">
      <alignment horizontal="center" vertical="center"/>
      <protection locked="0"/>
    </xf>
    <xf numFmtId="49" fontId="9" fillId="43" borderId="2" xfId="0" quotePrefix="1" applyNumberFormat="1" applyFont="1" applyFill="1" applyBorder="1" applyAlignment="1" applyProtection="1">
      <alignment horizontal="center" vertical="center"/>
      <protection locked="0"/>
    </xf>
    <xf numFmtId="49" fontId="9" fillId="43" borderId="60" xfId="0" quotePrefix="1" applyNumberFormat="1" applyFont="1" applyFill="1" applyBorder="1" applyAlignment="1" applyProtection="1">
      <alignment horizontal="center" vertical="center"/>
      <protection locked="0"/>
    </xf>
    <xf numFmtId="0" fontId="9" fillId="43" borderId="60" xfId="0" applyFont="1" applyFill="1" applyBorder="1" applyAlignment="1" applyProtection="1">
      <alignment horizontal="center" vertical="center"/>
      <protection locked="0"/>
    </xf>
    <xf numFmtId="0" fontId="0" fillId="43" borderId="59" xfId="47" applyFont="1" applyFill="1" applyBorder="1" applyAlignment="1" applyProtection="1">
      <alignment horizontal="center" vertical="center"/>
      <protection locked="0"/>
    </xf>
    <xf numFmtId="0" fontId="9" fillId="0" borderId="59"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protection locked="0"/>
    </xf>
    <xf numFmtId="0" fontId="9" fillId="0" borderId="60" xfId="0" applyFont="1" applyFill="1" applyBorder="1" applyAlignment="1" applyProtection="1">
      <alignment horizontal="left" vertical="center"/>
      <protection locked="0"/>
    </xf>
    <xf numFmtId="0" fontId="9" fillId="0" borderId="59"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protection locked="0"/>
    </xf>
    <xf numFmtId="0" fontId="9" fillId="0" borderId="60" xfId="0" applyFont="1" applyFill="1" applyBorder="1" applyAlignment="1" applyProtection="1">
      <alignment horizontal="left" vertical="center"/>
      <protection locked="0"/>
    </xf>
    <xf numFmtId="0" fontId="14" fillId="0" borderId="46" xfId="0" applyFont="1" applyBorder="1" applyAlignment="1" applyProtection="1">
      <alignment horizontal="left" vertical="center"/>
      <protection locked="0"/>
    </xf>
    <xf numFmtId="0" fontId="14" fillId="0" borderId="46" xfId="0" quotePrefix="1" applyFont="1" applyBorder="1" applyAlignment="1" applyProtection="1">
      <alignment horizontal="left" vertical="center"/>
      <protection locked="0"/>
    </xf>
    <xf numFmtId="0" fontId="14" fillId="0" borderId="47" xfId="0" quotePrefix="1" applyFont="1" applyBorder="1" applyAlignment="1" applyProtection="1">
      <alignment horizontal="left" vertical="center"/>
      <protection locked="0"/>
    </xf>
    <xf numFmtId="0" fontId="9" fillId="0" borderId="52"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49" xfId="0" applyFont="1" applyFill="1" applyBorder="1" applyAlignment="1" applyProtection="1">
      <alignment horizontal="center" vertical="center"/>
      <protection locked="0"/>
    </xf>
    <xf numFmtId="0" fontId="9" fillId="0" borderId="49" xfId="54" applyFont="1" applyFill="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53"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3" fillId="43" borderId="1" xfId="50" applyFill="1" applyBorder="1" applyProtection="1">
      <alignment horizontal="center" vertical="center"/>
      <protection locked="0"/>
    </xf>
    <xf numFmtId="0" fontId="3" fillId="2" borderId="1" xfId="50" quotePrefix="1" applyBorder="1" applyProtection="1">
      <alignment horizontal="center" vertical="center"/>
      <protection locked="0"/>
    </xf>
    <xf numFmtId="0" fontId="3" fillId="43" borderId="1" xfId="50" quotePrefix="1" applyFill="1" applyBorder="1" applyProtection="1">
      <alignment horizontal="center" vertical="center"/>
      <protection locked="0"/>
    </xf>
    <xf numFmtId="0" fontId="3" fillId="44" borderId="1" xfId="51" applyFill="1" applyBorder="1" applyProtection="1">
      <alignment horizontal="center" vertical="center"/>
      <protection locked="0"/>
    </xf>
    <xf numFmtId="0" fontId="3" fillId="44" borderId="2" xfId="51" applyFill="1" applyBorder="1" applyProtection="1">
      <alignment horizontal="center" vertical="center"/>
      <protection locked="0"/>
    </xf>
    <xf numFmtId="0" fontId="3" fillId="44" borderId="54" xfId="51" applyFill="1" applyBorder="1" applyAlignment="1" applyProtection="1">
      <alignment horizontal="center" vertical="center"/>
      <protection locked="0"/>
    </xf>
    <xf numFmtId="0" fontId="9" fillId="0" borderId="59" xfId="54" applyFont="1" applyFill="1" applyBorder="1" applyAlignment="1" applyProtection="1">
      <alignment horizontal="left" vertical="center"/>
      <protection locked="0"/>
    </xf>
    <xf numFmtId="0" fontId="9" fillId="0" borderId="2" xfId="54" applyFont="1" applyFill="1" applyBorder="1" applyAlignment="1" applyProtection="1">
      <alignment horizontal="left" vertical="center"/>
      <protection locked="0"/>
    </xf>
    <xf numFmtId="0" fontId="9" fillId="0" borderId="60" xfId="54" applyFont="1" applyFill="1" applyBorder="1" applyAlignment="1" applyProtection="1">
      <alignment horizontal="left" vertical="center"/>
      <protection locked="0"/>
    </xf>
    <xf numFmtId="0" fontId="3" fillId="44" borderId="60" xfId="48" applyFill="1" applyBorder="1" applyAlignment="1" applyProtection="1">
      <alignment horizontal="center" vertical="center"/>
      <protection locked="0"/>
    </xf>
    <xf numFmtId="0" fontId="3" fillId="6" borderId="2" xfId="48" applyFill="1" applyBorder="1" applyAlignment="1" applyProtection="1">
      <alignment horizontal="center" vertical="center"/>
      <protection locked="0"/>
    </xf>
    <xf numFmtId="0" fontId="3" fillId="6" borderId="60" xfId="48"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60" xfId="0" applyFont="1" applyFill="1" applyBorder="1" applyAlignment="1" applyProtection="1">
      <alignment horizontal="center" vertical="center"/>
      <protection locked="0"/>
    </xf>
    <xf numFmtId="0" fontId="3" fillId="44" borderId="54" xfId="48" applyFill="1" applyBorder="1" applyAlignment="1" applyProtection="1">
      <alignment horizontal="center" vertical="center"/>
      <protection locked="0"/>
    </xf>
    <xf numFmtId="0" fontId="3" fillId="6" borderId="54" xfId="48" applyFill="1" applyBorder="1" applyAlignment="1" applyProtection="1">
      <alignment horizontal="center" vertical="center"/>
      <protection locked="0"/>
    </xf>
    <xf numFmtId="0" fontId="3" fillId="6" borderId="55" xfId="48" applyFill="1" applyBorder="1" applyAlignment="1" applyProtection="1">
      <alignment horizontal="center" vertical="center"/>
      <protection locked="0"/>
    </xf>
    <xf numFmtId="0" fontId="3" fillId="44" borderId="2" xfId="51" applyFill="1" applyBorder="1" applyAlignment="1" applyProtection="1">
      <alignment horizontal="center" vertical="center"/>
      <protection locked="0"/>
    </xf>
    <xf numFmtId="0" fontId="0" fillId="44" borderId="2" xfId="48" applyFont="1" applyFill="1" applyBorder="1" applyAlignment="1" applyProtection="1">
      <alignment horizontal="center" vertical="center"/>
      <protection locked="0"/>
    </xf>
    <xf numFmtId="0" fontId="0" fillId="43" borderId="2" xfId="47" applyFont="1" applyFill="1" applyBorder="1" applyAlignment="1" applyProtection="1">
      <alignment horizontal="center" vertical="center"/>
      <protection locked="0"/>
    </xf>
    <xf numFmtId="0" fontId="0" fillId="43" borderId="59" xfId="51" applyFont="1" applyFill="1" applyBorder="1" applyAlignment="1" applyProtection="1">
      <alignment horizontal="center" vertical="center"/>
      <protection locked="0"/>
    </xf>
    <xf numFmtId="0" fontId="0" fillId="43" borderId="2" xfId="51" applyFont="1" applyFill="1" applyBorder="1" applyAlignment="1" applyProtection="1">
      <alignment horizontal="center" vertical="center"/>
      <protection locked="0"/>
    </xf>
    <xf numFmtId="0" fontId="3" fillId="43" borderId="2" xfId="47" quotePrefix="1" applyFill="1" applyBorder="1" applyProtection="1">
      <alignment horizontal="left" vertical="center"/>
      <protection locked="0"/>
    </xf>
    <xf numFmtId="0" fontId="3" fillId="6" borderId="2" xfId="49" quotePrefix="1" applyFill="1" applyBorder="1" applyProtection="1">
      <alignment horizontal="left" vertical="center"/>
      <protection locked="0"/>
    </xf>
    <xf numFmtId="0" fontId="0" fillId="43" borderId="2" xfId="50" applyFont="1" applyFill="1" applyBorder="1" applyAlignment="1" applyProtection="1">
      <alignment horizontal="center" vertical="center"/>
      <protection locked="0"/>
    </xf>
    <xf numFmtId="0" fontId="0" fillId="44" borderId="59" xfId="51" applyFont="1" applyFill="1" applyBorder="1" applyAlignment="1" applyProtection="1">
      <alignment horizontal="center" vertical="center"/>
      <protection locked="0"/>
    </xf>
    <xf numFmtId="0" fontId="0" fillId="44" borderId="2" xfId="51" applyFont="1" applyFill="1" applyBorder="1" applyAlignment="1" applyProtection="1">
      <alignment horizontal="center" vertical="center"/>
      <protection locked="0"/>
    </xf>
    <xf numFmtId="0" fontId="3" fillId="43" borderId="2" xfId="50" applyFill="1" applyBorder="1" applyAlignment="1" applyProtection="1">
      <alignment horizontal="center" vertical="center"/>
      <protection locked="0"/>
    </xf>
    <xf numFmtId="0" fontId="3" fillId="43" borderId="60" xfId="50" applyFill="1" applyBorder="1" applyAlignment="1" applyProtection="1">
      <alignment horizontal="center" vertical="center"/>
      <protection locked="0"/>
    </xf>
    <xf numFmtId="0" fontId="3" fillId="45" borderId="2" xfId="51" applyFill="1" applyBorder="1" applyAlignment="1" applyProtection="1">
      <alignment horizontal="center" vertical="center"/>
      <protection locked="0"/>
    </xf>
    <xf numFmtId="0" fontId="3" fillId="44" borderId="60" xfId="51" applyFill="1" applyBorder="1" applyAlignment="1" applyProtection="1">
      <alignment horizontal="center" vertical="center"/>
      <protection locked="0"/>
    </xf>
    <xf numFmtId="0" fontId="3" fillId="0" borderId="58" xfId="0" applyFont="1" applyFill="1" applyBorder="1" applyAlignment="1">
      <alignment horizontal="center" vertical="center"/>
    </xf>
    <xf numFmtId="0" fontId="13" fillId="0" borderId="59" xfId="0" applyFont="1" applyFill="1" applyBorder="1" applyAlignment="1" applyProtection="1">
      <alignment horizontal="left" vertical="center"/>
      <protection locked="0"/>
    </xf>
    <xf numFmtId="0" fontId="13" fillId="0" borderId="2" xfId="0" applyFont="1" applyFill="1" applyBorder="1" applyAlignment="1" applyProtection="1">
      <alignment horizontal="left" vertical="center"/>
      <protection locked="0"/>
    </xf>
    <xf numFmtId="0" fontId="13" fillId="0" borderId="60" xfId="0" applyFont="1" applyFill="1" applyBorder="1" applyAlignment="1" applyProtection="1">
      <alignment horizontal="left" vertical="center"/>
      <protection locked="0"/>
    </xf>
    <xf numFmtId="0" fontId="9" fillId="0" borderId="49" xfId="54" applyFont="1" applyBorder="1" applyAlignment="1" applyProtection="1">
      <alignment horizontal="center" vertical="center"/>
      <protection locked="0"/>
    </xf>
    <xf numFmtId="0" fontId="0" fillId="44" borderId="1" xfId="51" applyFont="1" applyFill="1" applyBorder="1" applyAlignment="1" applyProtection="1">
      <alignment horizontal="center" vertical="center"/>
      <protection locked="0"/>
    </xf>
    <xf numFmtId="0" fontId="3" fillId="44" borderId="1" xfId="51" applyFill="1" applyBorder="1" applyAlignment="1" applyProtection="1">
      <alignment horizontal="center" vertical="center"/>
      <protection locked="0"/>
    </xf>
    <xf numFmtId="0" fontId="3" fillId="43" borderId="2" xfId="51" applyFill="1" applyBorder="1" applyAlignment="1" applyProtection="1">
      <alignment horizontal="center" vertical="center"/>
      <protection locked="0"/>
    </xf>
    <xf numFmtId="0" fontId="3" fillId="43" borderId="60" xfId="51" applyFill="1" applyBorder="1" applyAlignment="1" applyProtection="1">
      <alignment horizontal="center" vertical="center"/>
      <protection locked="0"/>
    </xf>
    <xf numFmtId="0" fontId="3" fillId="44" borderId="59" xfId="51" applyFill="1" applyBorder="1" applyAlignment="1" applyProtection="1">
      <alignment horizontal="center" vertical="center"/>
      <protection locked="0"/>
    </xf>
    <xf numFmtId="0" fontId="0" fillId="44" borderId="60" xfId="51" applyFont="1" applyFill="1" applyBorder="1" applyAlignment="1" applyProtection="1">
      <alignment horizontal="center" vertical="center"/>
      <protection locked="0"/>
    </xf>
    <xf numFmtId="0" fontId="0" fillId="0" borderId="1" xfId="0" applyFill="1" applyBorder="1"/>
    <xf numFmtId="0" fontId="14" fillId="0" borderId="13" xfId="0" applyFont="1" applyBorder="1" applyAlignment="1" applyProtection="1">
      <alignment horizontal="left" vertical="center"/>
      <protection locked="0"/>
    </xf>
    <xf numFmtId="0" fontId="9" fillId="0" borderId="64" xfId="0" applyFont="1" applyBorder="1" applyAlignment="1" applyProtection="1">
      <alignment horizontal="center" vertical="center"/>
      <protection locked="0"/>
    </xf>
    <xf numFmtId="0" fontId="0" fillId="0" borderId="0" xfId="54" applyFont="1" applyFill="1" applyBorder="1" applyAlignment="1">
      <alignment horizontal="center" vertical="center"/>
    </xf>
    <xf numFmtId="0" fontId="9" fillId="0" borderId="51" xfId="0" applyFont="1" applyBorder="1" applyAlignment="1" applyProtection="1">
      <alignment horizontal="center" vertical="center"/>
    </xf>
    <xf numFmtId="0" fontId="9" fillId="0" borderId="65" xfId="0" applyFont="1" applyBorder="1" applyAlignment="1" applyProtection="1">
      <alignment horizontal="center" vertical="center"/>
    </xf>
    <xf numFmtId="0" fontId="3" fillId="43" borderId="2" xfId="50" applyFill="1" applyBorder="1" applyProtection="1">
      <alignment horizontal="center" vertical="center"/>
      <protection locked="0"/>
    </xf>
    <xf numFmtId="0" fontId="3" fillId="44" borderId="55" xfId="51" applyFill="1" applyBorder="1" applyAlignment="1" applyProtection="1">
      <alignment horizontal="center" vertical="center"/>
      <protection locked="0"/>
    </xf>
    <xf numFmtId="0" fontId="3" fillId="44" borderId="57" xfId="51" applyFill="1" applyBorder="1" applyAlignment="1" applyProtection="1">
      <alignment horizontal="center" vertical="center"/>
      <protection locked="0"/>
    </xf>
    <xf numFmtId="0" fontId="3" fillId="44" borderId="58" xfId="51" applyFill="1" applyBorder="1" applyAlignment="1" applyProtection="1">
      <alignment horizontal="center" vertical="center"/>
      <protection locked="0"/>
    </xf>
    <xf numFmtId="0" fontId="3" fillId="43" borderId="2" xfId="50" quotePrefix="1" applyFill="1" applyBorder="1" applyProtection="1">
      <alignment horizontal="center" vertical="center"/>
      <protection locked="0"/>
    </xf>
    <xf numFmtId="0" fontId="0" fillId="44" borderId="2" xfId="0" applyFill="1" applyBorder="1" applyAlignment="1" applyProtection="1">
      <alignment vertical="center"/>
      <protection locked="0"/>
    </xf>
    <xf numFmtId="0" fontId="0" fillId="44" borderId="2" xfId="51" applyFont="1" applyFill="1" applyBorder="1" applyProtection="1">
      <alignment horizontal="center" vertical="center"/>
      <protection locked="0"/>
    </xf>
    <xf numFmtId="0" fontId="0" fillId="44" borderId="2" xfId="0" applyFill="1" applyBorder="1" applyAlignment="1" applyProtection="1">
      <alignment horizontal="center" vertical="center"/>
      <protection locked="0"/>
    </xf>
    <xf numFmtId="0" fontId="3" fillId="44" borderId="2" xfId="51" quotePrefix="1" applyFill="1" applyBorder="1" applyProtection="1">
      <alignment horizontal="center" vertical="center"/>
      <protection locked="0"/>
    </xf>
    <xf numFmtId="0" fontId="9" fillId="43" borderId="2" xfId="0" quotePrefix="1" applyNumberFormat="1" applyFont="1" applyFill="1" applyBorder="1" applyAlignment="1" applyProtection="1">
      <alignment horizontal="center" vertical="center"/>
      <protection locked="0"/>
    </xf>
    <xf numFmtId="0" fontId="3" fillId="44" borderId="59" xfId="51" applyFont="1" applyFill="1" applyBorder="1" applyProtection="1">
      <alignment horizontal="center" vertical="center"/>
      <protection locked="0"/>
    </xf>
    <xf numFmtId="0" fontId="3" fillId="44" borderId="60" xfId="51" applyFont="1" applyFill="1" applyBorder="1" applyProtection="1">
      <alignment horizontal="center" vertical="center"/>
      <protection locked="0"/>
    </xf>
    <xf numFmtId="0" fontId="3" fillId="44" borderId="2" xfId="51" applyFont="1" applyFill="1" applyBorder="1" applyProtection="1">
      <alignment horizontal="center" vertical="center"/>
      <protection locked="0"/>
    </xf>
    <xf numFmtId="0" fontId="3" fillId="44" borderId="1" xfId="51" applyFont="1" applyFill="1" applyProtection="1">
      <alignment horizontal="center" vertical="center"/>
      <protection locked="0"/>
    </xf>
    <xf numFmtId="0" fontId="9" fillId="45" borderId="56" xfId="0" applyNumberFormat="1" applyFont="1" applyFill="1" applyBorder="1" applyAlignment="1">
      <alignment horizontal="center" vertical="center"/>
    </xf>
    <xf numFmtId="0" fontId="9" fillId="45" borderId="57" xfId="0" applyNumberFormat="1" applyFont="1" applyFill="1" applyBorder="1" applyAlignment="1">
      <alignment horizontal="center" vertical="center"/>
    </xf>
    <xf numFmtId="0" fontId="9" fillId="45" borderId="58" xfId="0" applyNumberFormat="1" applyFont="1" applyFill="1" applyBorder="1" applyAlignment="1">
      <alignment horizontal="center" vertical="center"/>
    </xf>
    <xf numFmtId="0" fontId="9" fillId="45" borderId="59" xfId="0" applyNumberFormat="1" applyFont="1" applyFill="1" applyBorder="1" applyAlignment="1">
      <alignment horizontal="center" vertical="center"/>
    </xf>
    <xf numFmtId="0" fontId="9" fillId="45" borderId="1" xfId="54" applyFont="1" applyFill="1" applyBorder="1" applyAlignment="1">
      <alignment horizontal="center" vertical="center"/>
    </xf>
    <xf numFmtId="0" fontId="3" fillId="43" borderId="2" xfId="47" quotePrefix="1" applyFill="1" applyBorder="1" applyAlignment="1" applyProtection="1">
      <alignment horizontal="center" vertical="center"/>
      <protection locked="0"/>
    </xf>
    <xf numFmtId="0" fontId="3" fillId="43" borderId="54" xfId="47" applyFill="1" applyBorder="1" applyAlignment="1" applyProtection="1">
      <alignment horizontal="center" vertical="center"/>
      <protection locked="0"/>
    </xf>
    <xf numFmtId="0" fontId="9" fillId="44" borderId="1" xfId="0" applyFont="1" applyFill="1" applyBorder="1" applyAlignment="1" applyProtection="1">
      <alignment horizontal="center" vertical="center"/>
      <protection locked="0"/>
    </xf>
    <xf numFmtId="0" fontId="9" fillId="44" borderId="1" xfId="54" applyFont="1" applyFill="1" applyBorder="1" applyAlignment="1" applyProtection="1">
      <alignment horizontal="center" vertical="center"/>
      <protection locked="0"/>
    </xf>
    <xf numFmtId="0" fontId="9" fillId="44" borderId="59" xfId="54" applyFont="1" applyFill="1" applyBorder="1" applyAlignment="1" applyProtection="1">
      <alignment horizontal="center" vertical="center"/>
      <protection locked="0"/>
    </xf>
    <xf numFmtId="0" fontId="3" fillId="44" borderId="59" xfId="48" applyFill="1" applyBorder="1" applyProtection="1">
      <alignment horizontal="left" vertical="center"/>
      <protection locked="0"/>
    </xf>
    <xf numFmtId="0" fontId="3" fillId="44" borderId="2" xfId="48" applyFill="1" applyBorder="1" applyProtection="1">
      <alignment horizontal="left" vertical="center"/>
      <protection locked="0"/>
    </xf>
    <xf numFmtId="0" fontId="3" fillId="44" borderId="60" xfId="48" applyFill="1" applyBorder="1" applyProtection="1">
      <alignment horizontal="left" vertical="center"/>
      <protection locked="0"/>
    </xf>
    <xf numFmtId="0" fontId="3" fillId="44" borderId="60" xfId="51" applyFill="1" applyBorder="1" applyProtection="1">
      <alignment horizontal="center" vertical="center"/>
      <protection locked="0"/>
    </xf>
    <xf numFmtId="0" fontId="9" fillId="43" borderId="2" xfId="0" applyFont="1" applyFill="1" applyBorder="1" applyAlignment="1" applyProtection="1">
      <alignment horizontal="left" vertical="center"/>
      <protection locked="0"/>
    </xf>
    <xf numFmtId="0" fontId="9" fillId="43" borderId="59" xfId="0" applyFont="1" applyFill="1" applyBorder="1" applyAlignment="1" applyProtection="1">
      <alignment horizontal="left" vertical="center"/>
      <protection locked="0"/>
    </xf>
    <xf numFmtId="0" fontId="9" fillId="43" borderId="60" xfId="0" applyFont="1" applyFill="1" applyBorder="1" applyAlignment="1" applyProtection="1">
      <alignment horizontal="left" vertical="center"/>
      <protection locked="0"/>
    </xf>
    <xf numFmtId="0" fontId="3" fillId="0" borderId="59"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60" xfId="0" applyFont="1" applyBorder="1" applyAlignment="1" applyProtection="1">
      <alignment horizontal="left"/>
      <protection locked="0"/>
    </xf>
    <xf numFmtId="0" fontId="3" fillId="0" borderId="49"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19" fillId="47" borderId="0" xfId="0" applyFont="1" applyFill="1" applyBorder="1"/>
    <xf numFmtId="0" fontId="26" fillId="47" borderId="0" xfId="0" applyFont="1" applyFill="1" applyBorder="1"/>
    <xf numFmtId="0" fontId="19" fillId="47" borderId="0" xfId="0" applyFont="1" applyFill="1" applyBorder="1" applyAlignment="1">
      <alignment horizontal="left" vertical="center"/>
    </xf>
    <xf numFmtId="0" fontId="3" fillId="47" borderId="0" xfId="0" applyFont="1" applyFill="1" applyBorder="1" applyAlignment="1">
      <alignment horizontal="justify" vertical="center"/>
    </xf>
    <xf numFmtId="0" fontId="27" fillId="47" borderId="0" xfId="0" applyFont="1" applyFill="1" applyBorder="1"/>
    <xf numFmtId="0" fontId="28" fillId="47" borderId="0" xfId="0" applyFont="1" applyFill="1" applyBorder="1"/>
    <xf numFmtId="0" fontId="29" fillId="47" borderId="0" xfId="0" applyFont="1" applyFill="1" applyBorder="1"/>
    <xf numFmtId="0" fontId="0" fillId="47" borderId="0" xfId="0" applyFill="1" applyBorder="1"/>
    <xf numFmtId="0" fontId="0" fillId="47" borderId="0" xfId="0" applyFill="1" applyBorder="1" applyAlignment="1">
      <alignment horizontal="justify" vertical="center"/>
    </xf>
  </cellXfs>
  <cellStyles count="55">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Neutral" xfId="13" builtinId="28" hidden="1"/>
    <cellStyle name="Normal" xfId="0" builtinId="0" customBuiltin="1"/>
    <cellStyle name="Normal 2" xfId="53" xr:uid="{00000000-0005-0000-0000-000029000000}"/>
    <cellStyle name="Normal 6" xfId="54" xr:uid="{00000000-0005-0000-0000-00002A000000}"/>
    <cellStyle name="Normal_Units Master" xfId="52" xr:uid="{00000000-0005-0000-0000-00002B000000}"/>
    <cellStyle name="Note" xfId="20" builtinId="10" hidden="1"/>
    <cellStyle name="Output" xfId="15" builtinId="21" hidden="1"/>
    <cellStyle name="Percent" xfId="5" builtinId="5" hidden="1"/>
    <cellStyle name="Purchaser" xfId="47" xr:uid="{00000000-0005-0000-0000-00002F000000}"/>
    <cellStyle name="Purchaser side borders" xfId="50" xr:uid="{00000000-0005-0000-0000-000030000000}"/>
    <cellStyle name="Supplier" xfId="48" xr:uid="{00000000-0005-0000-0000-000031000000}"/>
    <cellStyle name="Supplier side borders" xfId="51" xr:uid="{00000000-0005-0000-0000-000032000000}"/>
    <cellStyle name="Title" xfId="6" builtinId="15" hidden="1"/>
    <cellStyle name="Total" xfId="22" builtinId="25" hidden="1"/>
    <cellStyle name="Units" xfId="49" xr:uid="{00000000-0005-0000-0000-000035000000}"/>
    <cellStyle name="Warning Text" xfId="19" builtinId="11" hidden="1"/>
  </cellStyles>
  <dxfs count="3">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245BA7"/>
      <color rgb="FFFFCCCC"/>
      <color rgb="FFCC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7410</xdr:rowOff>
    </xdr:from>
    <xdr:to>
      <xdr:col>5</xdr:col>
      <xdr:colOff>190500</xdr:colOff>
      <xdr:row>3</xdr:row>
      <xdr:rowOff>110492</xdr:rowOff>
    </xdr:to>
    <xdr:pic>
      <xdr:nvPicPr>
        <xdr:cNvPr id="2" name="Picture 1">
          <a:extLst>
            <a:ext uri="{FF2B5EF4-FFF2-40B4-BE49-F238E27FC236}">
              <a16:creationId xmlns:a16="http://schemas.microsoft.com/office/drawing/2014/main" id="{29632B3F-6506-473C-97B2-41C361715B4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4" b="13333"/>
        <a:stretch/>
      </xdr:blipFill>
      <xdr:spPr bwMode="auto">
        <a:xfrm>
          <a:off x="9525" y="7410"/>
          <a:ext cx="1981200" cy="71268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75</xdr:row>
      <xdr:rowOff>104775</xdr:rowOff>
    </xdr:from>
    <xdr:to>
      <xdr:col>13</xdr:col>
      <xdr:colOff>381000</xdr:colOff>
      <xdr:row>75</xdr:row>
      <xdr:rowOff>105410</xdr:rowOff>
    </xdr:to>
    <xdr:cxnSp macro="">
      <xdr:nvCxnSpPr>
        <xdr:cNvPr id="3" name="Straight Connector 2">
          <a:extLst>
            <a:ext uri="{FF2B5EF4-FFF2-40B4-BE49-F238E27FC236}">
              <a16:creationId xmlns:a16="http://schemas.microsoft.com/office/drawing/2014/main" id="{46ED520E-FCCF-433E-A6C9-A6BE0EA8A4EB}"/>
            </a:ext>
          </a:extLst>
        </xdr:cNvPr>
        <xdr:cNvCxnSpPr>
          <a:cxnSpLocks noChangeShapeType="1"/>
        </xdr:cNvCxnSpPr>
      </xdr:nvCxnSpPr>
      <xdr:spPr bwMode="auto">
        <a:xfrm flipV="1">
          <a:off x="466725" y="13839825"/>
          <a:ext cx="4305300" cy="635"/>
        </a:xfrm>
        <a:prstGeom prst="line">
          <a:avLst/>
        </a:prstGeom>
        <a:noFill/>
        <a:ln w="6350">
          <a:solidFill>
            <a:srgbClr val="245BA7"/>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0</xdr:col>
      <xdr:colOff>123825</xdr:colOff>
      <xdr:row>54</xdr:row>
      <xdr:rowOff>19050</xdr:rowOff>
    </xdr:from>
    <xdr:to>
      <xdr:col>19</xdr:col>
      <xdr:colOff>247741</xdr:colOff>
      <xdr:row>54</xdr:row>
      <xdr:rowOff>127000</xdr:rowOff>
    </xdr:to>
    <xdr:grpSp>
      <xdr:nvGrpSpPr>
        <xdr:cNvPr id="5" name="Group 4">
          <a:extLst>
            <a:ext uri="{FF2B5EF4-FFF2-40B4-BE49-F238E27FC236}">
              <a16:creationId xmlns:a16="http://schemas.microsoft.com/office/drawing/2014/main" id="{26FB74C4-F747-41CA-A067-FBF0C5754889}"/>
            </a:ext>
          </a:extLst>
        </xdr:cNvPr>
        <xdr:cNvGrpSpPr/>
      </xdr:nvGrpSpPr>
      <xdr:grpSpPr>
        <a:xfrm>
          <a:off x="123825" y="10351770"/>
          <a:ext cx="6120856" cy="107950"/>
          <a:chOff x="12700" y="10012892"/>
          <a:chExt cx="6876083" cy="104775"/>
        </a:xfrm>
      </xdr:grpSpPr>
      <xdr:cxnSp macro="">
        <xdr:nvCxnSpPr>
          <xdr:cNvPr id="6" name="Straight Connector 5">
            <a:extLst>
              <a:ext uri="{FF2B5EF4-FFF2-40B4-BE49-F238E27FC236}">
                <a16:creationId xmlns:a16="http://schemas.microsoft.com/office/drawing/2014/main" id="{0AF590D3-3848-4980-86E9-4AB4BFBD77FB}"/>
              </a:ext>
            </a:extLst>
          </xdr:cNvPr>
          <xdr:cNvCxnSpPr/>
        </xdr:nvCxnSpPr>
        <xdr:spPr>
          <a:xfrm>
            <a:off x="12700" y="10117667"/>
            <a:ext cx="6876083" cy="0"/>
          </a:xfrm>
          <a:prstGeom prst="line">
            <a:avLst/>
          </a:prstGeom>
          <a:ln w="38100">
            <a:solidFill>
              <a:srgbClr val="63717B"/>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A3640158-57C9-4486-B2AF-E9F6E7961126}"/>
              </a:ext>
            </a:extLst>
          </xdr:cNvPr>
          <xdr:cNvCxnSpPr/>
        </xdr:nvCxnSpPr>
        <xdr:spPr>
          <a:xfrm>
            <a:off x="12700" y="10012892"/>
            <a:ext cx="6876083" cy="0"/>
          </a:xfrm>
          <a:prstGeom prst="line">
            <a:avLst/>
          </a:prstGeom>
          <a:ln w="38100">
            <a:solidFill>
              <a:srgbClr val="245BA7"/>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4</xdr:col>
      <xdr:colOff>28575</xdr:colOff>
      <xdr:row>162</xdr:row>
      <xdr:rowOff>76200</xdr:rowOff>
    </xdr:from>
    <xdr:to>
      <xdr:col>13</xdr:col>
      <xdr:colOff>438363</xdr:colOff>
      <xdr:row>164</xdr:row>
      <xdr:rowOff>2585958</xdr:rowOff>
    </xdr:to>
    <xdr:pic>
      <xdr:nvPicPr>
        <xdr:cNvPr id="8" name="Picture 7">
          <a:extLst>
            <a:ext uri="{FF2B5EF4-FFF2-40B4-BE49-F238E27FC236}">
              <a16:creationId xmlns:a16="http://schemas.microsoft.com/office/drawing/2014/main" id="{57639AA4-5C8E-4599-AB3D-79BE4EE48603}"/>
            </a:ext>
          </a:extLst>
        </xdr:cNvPr>
        <xdr:cNvPicPr>
          <a:picLocks noChangeAspect="1"/>
        </xdr:cNvPicPr>
      </xdr:nvPicPr>
      <xdr:blipFill>
        <a:blip xmlns:r="http://schemas.openxmlformats.org/officeDocument/2006/relationships" r:embed="rId2"/>
        <a:stretch>
          <a:fillRect/>
        </a:stretch>
      </xdr:blipFill>
      <xdr:spPr>
        <a:xfrm>
          <a:off x="1400175" y="35471100"/>
          <a:ext cx="3145368" cy="2845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9363</xdr:colOff>
      <xdr:row>14</xdr:row>
      <xdr:rowOff>3176</xdr:rowOff>
    </xdr:from>
    <xdr:to>
      <xdr:col>18</xdr:col>
      <xdr:colOff>62280</xdr:colOff>
      <xdr:row>37</xdr:row>
      <xdr:rowOff>1003226</xdr:rowOff>
    </xdr:to>
    <xdr:sp macro="" textlink="">
      <xdr:nvSpPr>
        <xdr:cNvPr id="2" name="Right Triangle 1">
          <a:extLst>
            <a:ext uri="{FF2B5EF4-FFF2-40B4-BE49-F238E27FC236}">
              <a16:creationId xmlns:a16="http://schemas.microsoft.com/office/drawing/2014/main" id="{00000000-0008-0000-1000-000002000000}"/>
            </a:ext>
          </a:extLst>
        </xdr:cNvPr>
        <xdr:cNvSpPr/>
      </xdr:nvSpPr>
      <xdr:spPr>
        <a:xfrm flipV="1">
          <a:off x="3438363" y="3470276"/>
          <a:ext cx="738717" cy="6696000"/>
        </a:xfrm>
        <a:prstGeom prst="rtTriangle">
          <a:avLst/>
        </a:prstGeom>
        <a:solidFill>
          <a:srgbClr val="245B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oneCellAnchor>
    <xdr:from>
      <xdr:col>0</xdr:col>
      <xdr:colOff>0</xdr:colOff>
      <xdr:row>0</xdr:row>
      <xdr:rowOff>1</xdr:rowOff>
    </xdr:from>
    <xdr:ext cx="5580222" cy="1231900"/>
    <xdr:pic>
      <xdr:nvPicPr>
        <xdr:cNvPr id="5" name="Picture 4">
          <a:extLst>
            <a:ext uri="{FF2B5EF4-FFF2-40B4-BE49-F238E27FC236}">
              <a16:creationId xmlns:a16="http://schemas.microsoft.com/office/drawing/2014/main" id="{2306239B-EE53-4C74-B3E7-33245A238842}"/>
            </a:ext>
          </a:extLst>
        </xdr:cNvPr>
        <xdr:cNvPicPr>
          <a:picLocks noChangeAspect="1"/>
        </xdr:cNvPicPr>
      </xdr:nvPicPr>
      <xdr:blipFill rotWithShape="1">
        <a:blip xmlns:r="http://schemas.openxmlformats.org/officeDocument/2006/relationships" r:embed="rId1"/>
        <a:srcRect l="1243" r="728"/>
        <a:stretch/>
      </xdr:blipFill>
      <xdr:spPr>
        <a:xfrm>
          <a:off x="0" y="1"/>
          <a:ext cx="5580222" cy="12319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D189"/>
  <sheetViews>
    <sheetView showGridLines="0" tabSelected="1" showWhiteSpace="0" zoomScaleNormal="100" workbookViewId="0"/>
  </sheetViews>
  <sheetFormatPr defaultColWidth="10.42578125" defaultRowHeight="13.2" x14ac:dyDescent="0.25"/>
  <cols>
    <col min="1" max="1" width="8.140625" style="118" customWidth="1"/>
    <col min="2" max="11" width="5.85546875" style="118" customWidth="1"/>
    <col min="12" max="12" width="4.42578125" style="118" customWidth="1"/>
    <col min="13" max="13" width="5.85546875" style="118" customWidth="1"/>
    <col min="14" max="14" width="13.42578125" style="118" bestFit="1" customWidth="1"/>
    <col min="15" max="15" width="2.42578125" style="118" customWidth="1"/>
    <col min="16" max="17" width="1.7109375" style="118" customWidth="1"/>
    <col min="18" max="18" width="12.7109375" style="118" customWidth="1"/>
    <col min="19" max="19" width="3.42578125" style="118" customWidth="1"/>
    <col min="20" max="23" width="5.85546875" style="118" customWidth="1"/>
    <col min="24" max="24" width="8.28515625" style="118" customWidth="1"/>
    <col min="25" max="27" width="5.85546875" style="118" customWidth="1"/>
    <col min="28" max="16384" width="10.42578125" style="118"/>
  </cols>
  <sheetData>
    <row r="1" spans="1:23" ht="13.5" customHeight="1" x14ac:dyDescent="0.25">
      <c r="V1" s="119"/>
      <c r="W1" s="119"/>
    </row>
    <row r="2" spans="1:23" ht="12.75" customHeight="1" x14ac:dyDescent="0.25">
      <c r="N2" s="120" t="s">
        <v>319</v>
      </c>
      <c r="O2" s="120"/>
      <c r="P2" s="369"/>
      <c r="Q2" s="121"/>
      <c r="R2" s="122" t="s">
        <v>715</v>
      </c>
      <c r="U2" s="119"/>
      <c r="V2" s="119"/>
      <c r="W2" s="119"/>
    </row>
    <row r="3" spans="1:23" ht="21" x14ac:dyDescent="0.35">
      <c r="N3" s="123" t="s">
        <v>211</v>
      </c>
      <c r="O3" s="124"/>
      <c r="P3" s="369"/>
      <c r="Q3" s="121"/>
      <c r="R3" s="125">
        <v>2018</v>
      </c>
    </row>
    <row r="9" spans="1:23" ht="36.75" customHeight="1" x14ac:dyDescent="0.55000000000000004">
      <c r="A9" s="370" t="s">
        <v>358</v>
      </c>
      <c r="B9" s="370"/>
      <c r="C9" s="370"/>
      <c r="D9" s="370"/>
      <c r="E9" s="370"/>
      <c r="F9" s="370"/>
      <c r="G9" s="370"/>
      <c r="H9" s="370"/>
      <c r="I9" s="370"/>
      <c r="J9" s="370"/>
      <c r="K9" s="370"/>
      <c r="L9" s="370"/>
      <c r="M9" s="370"/>
      <c r="N9" s="370"/>
      <c r="O9" s="370"/>
      <c r="P9" s="370"/>
      <c r="Q9" s="370"/>
      <c r="R9" s="370"/>
      <c r="S9" s="370"/>
      <c r="T9" s="370"/>
    </row>
    <row r="10" spans="1:23" ht="36.75" customHeight="1" x14ac:dyDescent="0.55000000000000004">
      <c r="A10" s="371"/>
      <c r="B10" s="371"/>
      <c r="C10" s="371"/>
      <c r="D10" s="371"/>
      <c r="E10" s="371"/>
      <c r="F10" s="371"/>
      <c r="G10" s="371"/>
      <c r="H10" s="371"/>
      <c r="I10" s="371"/>
      <c r="J10" s="371"/>
      <c r="K10" s="371"/>
      <c r="L10" s="371"/>
      <c r="M10" s="371"/>
      <c r="N10" s="371"/>
      <c r="O10" s="371"/>
      <c r="P10" s="371"/>
      <c r="Q10" s="371"/>
      <c r="R10" s="371"/>
      <c r="S10" s="371"/>
      <c r="T10" s="371"/>
    </row>
    <row r="11" spans="1:23" ht="36.75" customHeight="1" x14ac:dyDescent="0.55000000000000004">
      <c r="A11" s="371"/>
      <c r="B11" s="371"/>
      <c r="C11" s="371"/>
      <c r="D11" s="371"/>
      <c r="E11" s="371"/>
      <c r="F11" s="371"/>
      <c r="G11" s="371"/>
      <c r="H11" s="371"/>
      <c r="I11" s="371"/>
      <c r="J11" s="371"/>
      <c r="K11" s="371"/>
      <c r="L11" s="371"/>
      <c r="M11" s="371"/>
      <c r="N11" s="371"/>
      <c r="O11" s="371"/>
      <c r="P11" s="371"/>
      <c r="Q11" s="371"/>
      <c r="R11" s="371"/>
      <c r="S11" s="371"/>
      <c r="T11" s="371"/>
    </row>
    <row r="12" spans="1:23" ht="36.75" customHeight="1" x14ac:dyDescent="0.25">
      <c r="A12" s="372"/>
      <c r="B12" s="372"/>
      <c r="C12" s="372"/>
      <c r="D12" s="372"/>
      <c r="E12" s="372"/>
      <c r="F12" s="372"/>
      <c r="G12" s="372"/>
      <c r="H12" s="372"/>
      <c r="I12" s="372"/>
      <c r="J12" s="372"/>
      <c r="K12" s="372"/>
      <c r="L12" s="372"/>
      <c r="M12" s="372"/>
      <c r="N12" s="372"/>
      <c r="O12" s="372"/>
      <c r="P12" s="372"/>
      <c r="Q12" s="372"/>
      <c r="R12" s="372"/>
      <c r="S12" s="372"/>
      <c r="T12" s="372"/>
    </row>
    <row r="19" spans="8:8" x14ac:dyDescent="0.25">
      <c r="H19" s="126"/>
    </row>
    <row r="56" spans="2:18" ht="12.75" customHeight="1" x14ac:dyDescent="0.25"/>
    <row r="57" spans="2:18" ht="12.75" customHeight="1" x14ac:dyDescent="0.25"/>
    <row r="58" spans="2:18" ht="12.75" customHeight="1" x14ac:dyDescent="0.25"/>
    <row r="59" spans="2:18" ht="16.350000000000001" customHeight="1" x14ac:dyDescent="0.25">
      <c r="B59" s="127" t="s">
        <v>320</v>
      </c>
    </row>
    <row r="60" spans="2:18" ht="18" customHeight="1" x14ac:dyDescent="0.25">
      <c r="B60" s="128" t="s">
        <v>321</v>
      </c>
      <c r="C60" s="129"/>
      <c r="D60" s="129"/>
      <c r="E60" s="130"/>
      <c r="F60" s="128" t="s">
        <v>322</v>
      </c>
      <c r="G60" s="129"/>
      <c r="H60" s="129"/>
      <c r="I60" s="129"/>
      <c r="J60" s="130"/>
      <c r="K60" s="128" t="s">
        <v>323</v>
      </c>
      <c r="L60" s="129"/>
      <c r="M60" s="129"/>
      <c r="N60" s="129"/>
      <c r="O60" s="129"/>
      <c r="P60" s="129"/>
      <c r="Q60" s="129"/>
      <c r="R60" s="129"/>
    </row>
    <row r="61" spans="2:18" ht="24" customHeight="1" x14ac:dyDescent="0.25">
      <c r="B61" s="131" t="s">
        <v>723</v>
      </c>
      <c r="C61" s="132"/>
      <c r="D61" s="132"/>
      <c r="E61" s="130"/>
      <c r="F61" s="133" t="s">
        <v>724</v>
      </c>
      <c r="G61" s="129"/>
      <c r="H61" s="129"/>
      <c r="I61" s="129"/>
      <c r="J61" s="130"/>
      <c r="K61" s="134" t="s">
        <v>725</v>
      </c>
      <c r="L61" s="129"/>
      <c r="M61" s="132"/>
      <c r="N61" s="132"/>
      <c r="O61" s="132"/>
      <c r="P61" s="132"/>
      <c r="Q61" s="132"/>
      <c r="R61" s="132"/>
    </row>
    <row r="62" spans="2:18" ht="12.75" customHeight="1" x14ac:dyDescent="0.25"/>
    <row r="63" spans="2:18" ht="12.75" customHeight="1" x14ac:dyDescent="0.25"/>
    <row r="64" spans="2:18" ht="12.75" customHeight="1" x14ac:dyDescent="0.25"/>
    <row r="65" spans="2:8" ht="12.75" customHeight="1" x14ac:dyDescent="0.25"/>
    <row r="66" spans="2:8" ht="12.75" customHeight="1" x14ac:dyDescent="0.25"/>
    <row r="67" spans="2:8" ht="12.75" customHeight="1" x14ac:dyDescent="0.25"/>
    <row r="68" spans="2:8" ht="12.75" customHeight="1" x14ac:dyDescent="0.25"/>
    <row r="69" spans="2:8" ht="12.75" customHeight="1" x14ac:dyDescent="0.25"/>
    <row r="70" spans="2:8" ht="12.75" customHeight="1" x14ac:dyDescent="0.25"/>
    <row r="71" spans="2:8" ht="12.75" customHeight="1" x14ac:dyDescent="0.25"/>
    <row r="72" spans="2:8" ht="12.75" customHeight="1" x14ac:dyDescent="0.25"/>
    <row r="73" spans="2:8" ht="12.75" customHeight="1" x14ac:dyDescent="0.25"/>
    <row r="74" spans="2:8" ht="12.75" customHeight="1" x14ac:dyDescent="0.25"/>
    <row r="75" spans="2:8" ht="12.75" customHeight="1" x14ac:dyDescent="0.35">
      <c r="D75" s="124"/>
      <c r="E75" s="124"/>
      <c r="F75" s="121"/>
      <c r="G75" s="121"/>
      <c r="H75" s="125"/>
    </row>
    <row r="76" spans="2:8" ht="12.75" customHeight="1" x14ac:dyDescent="0.25"/>
    <row r="77" spans="2:8" ht="19.5" customHeight="1" x14ac:dyDescent="0.25">
      <c r="B77" s="135" t="s">
        <v>324</v>
      </c>
    </row>
    <row r="78" spans="2:8" ht="12.75" customHeight="1" x14ac:dyDescent="0.25">
      <c r="B78" s="136"/>
    </row>
    <row r="79" spans="2:8" ht="12.75" customHeight="1" x14ac:dyDescent="0.25">
      <c r="B79" s="137" t="s">
        <v>325</v>
      </c>
    </row>
    <row r="80" spans="2:8" ht="12.75" customHeight="1" x14ac:dyDescent="0.25">
      <c r="B80" s="137" t="s">
        <v>326</v>
      </c>
    </row>
    <row r="81" spans="2:2" ht="12.75" customHeight="1" x14ac:dyDescent="0.25">
      <c r="B81" s="137" t="s">
        <v>327</v>
      </c>
    </row>
    <row r="82" spans="2:2" ht="12.75" customHeight="1" x14ac:dyDescent="0.25">
      <c r="B82" s="138"/>
    </row>
    <row r="83" spans="2:2" ht="12.75" customHeight="1" x14ac:dyDescent="0.25">
      <c r="B83" s="138"/>
    </row>
    <row r="84" spans="2:2" ht="12.75" customHeight="1" x14ac:dyDescent="0.25">
      <c r="B84" s="138"/>
    </row>
    <row r="85" spans="2:2" ht="12.75" customHeight="1" x14ac:dyDescent="0.25">
      <c r="B85" s="138"/>
    </row>
    <row r="86" spans="2:2" ht="12.75" customHeight="1" x14ac:dyDescent="0.25">
      <c r="B86" s="138"/>
    </row>
    <row r="87" spans="2:2" ht="12.75" customHeight="1" x14ac:dyDescent="0.25">
      <c r="B87" s="138"/>
    </row>
    <row r="88" spans="2:2" ht="12.75" customHeight="1" x14ac:dyDescent="0.25">
      <c r="B88" s="138"/>
    </row>
    <row r="89" spans="2:2" ht="12.75" customHeight="1" x14ac:dyDescent="0.25">
      <c r="B89" s="138"/>
    </row>
    <row r="90" spans="2:2" ht="12.75" customHeight="1" x14ac:dyDescent="0.25">
      <c r="B90" s="138"/>
    </row>
    <row r="91" spans="2:2" ht="12.75" customHeight="1" x14ac:dyDescent="0.25">
      <c r="B91" s="138"/>
    </row>
    <row r="92" spans="2:2" ht="12.75" customHeight="1" x14ac:dyDescent="0.25">
      <c r="B92" s="138"/>
    </row>
    <row r="93" spans="2:2" ht="12.75" customHeight="1" x14ac:dyDescent="0.25">
      <c r="B93" s="138"/>
    </row>
    <row r="94" spans="2:2" ht="12.75" customHeight="1" x14ac:dyDescent="0.25">
      <c r="B94" s="138"/>
    </row>
    <row r="95" spans="2:2" x14ac:dyDescent="0.25">
      <c r="B95" s="139"/>
    </row>
    <row r="96" spans="2:2" x14ac:dyDescent="0.25">
      <c r="B96" s="140"/>
    </row>
    <row r="97" spans="2:2" ht="14.4" x14ac:dyDescent="0.25">
      <c r="B97" s="141" t="s">
        <v>328</v>
      </c>
    </row>
    <row r="98" spans="2:2" x14ac:dyDescent="0.25">
      <c r="B98" s="142" t="s">
        <v>329</v>
      </c>
    </row>
    <row r="99" spans="2:2" x14ac:dyDescent="0.25">
      <c r="B99" s="142" t="s">
        <v>330</v>
      </c>
    </row>
    <row r="100" spans="2:2" x14ac:dyDescent="0.25">
      <c r="B100" s="142" t="s">
        <v>331</v>
      </c>
    </row>
    <row r="101" spans="2:2" x14ac:dyDescent="0.25">
      <c r="B101" s="142" t="s">
        <v>332</v>
      </c>
    </row>
    <row r="102" spans="2:2" x14ac:dyDescent="0.25">
      <c r="B102" s="142" t="s">
        <v>333</v>
      </c>
    </row>
    <row r="103" spans="2:2" x14ac:dyDescent="0.25">
      <c r="B103" s="142" t="s">
        <v>334</v>
      </c>
    </row>
    <row r="104" spans="2:2" x14ac:dyDescent="0.25">
      <c r="B104" s="142" t="s">
        <v>335</v>
      </c>
    </row>
    <row r="105" spans="2:2" x14ac:dyDescent="0.25">
      <c r="B105" s="142" t="s">
        <v>336</v>
      </c>
    </row>
    <row r="106" spans="2:2" x14ac:dyDescent="0.25">
      <c r="B106" s="142" t="s">
        <v>337</v>
      </c>
    </row>
    <row r="107" spans="2:2" x14ac:dyDescent="0.25">
      <c r="B107" s="142" t="s">
        <v>338</v>
      </c>
    </row>
    <row r="108" spans="2:2" x14ac:dyDescent="0.25">
      <c r="B108" s="142"/>
    </row>
    <row r="109" spans="2:2" ht="14.4" x14ac:dyDescent="0.25">
      <c r="B109" s="141" t="s">
        <v>339</v>
      </c>
    </row>
    <row r="110" spans="2:2" x14ac:dyDescent="0.25">
      <c r="B110" s="142" t="s">
        <v>340</v>
      </c>
    </row>
    <row r="111" spans="2:2" x14ac:dyDescent="0.25">
      <c r="B111" s="142" t="s">
        <v>341</v>
      </c>
    </row>
    <row r="112" spans="2:2" x14ac:dyDescent="0.25">
      <c r="B112" s="142" t="s">
        <v>342</v>
      </c>
    </row>
    <row r="113" spans="1:20" x14ac:dyDescent="0.25">
      <c r="B113" s="142" t="s">
        <v>343</v>
      </c>
    </row>
    <row r="114" spans="1:20" x14ac:dyDescent="0.25">
      <c r="B114" s="142" t="s">
        <v>344</v>
      </c>
    </row>
    <row r="115" spans="1:20" x14ac:dyDescent="0.25">
      <c r="B115" s="142" t="s">
        <v>345</v>
      </c>
    </row>
    <row r="116" spans="1:20" x14ac:dyDescent="0.25">
      <c r="B116" s="142" t="s">
        <v>346</v>
      </c>
    </row>
    <row r="117" spans="1:20" x14ac:dyDescent="0.25">
      <c r="B117" s="142"/>
    </row>
    <row r="118" spans="1:20" x14ac:dyDescent="0.25">
      <c r="B118" s="142"/>
    </row>
    <row r="120" spans="1:20" ht="18" customHeight="1" x14ac:dyDescent="0.25">
      <c r="A120" s="368" t="s">
        <v>358</v>
      </c>
      <c r="B120" s="368"/>
      <c r="C120" s="368"/>
      <c r="D120" s="368"/>
      <c r="E120" s="368"/>
      <c r="F120" s="368"/>
      <c r="G120" s="368"/>
      <c r="H120" s="368"/>
      <c r="I120" s="368"/>
      <c r="J120" s="368"/>
      <c r="K120" s="368"/>
      <c r="L120" s="368"/>
      <c r="M120" s="368"/>
      <c r="N120" s="368"/>
      <c r="O120" s="368"/>
      <c r="P120" s="368"/>
      <c r="Q120" s="368"/>
      <c r="R120" s="368"/>
      <c r="S120" s="368"/>
      <c r="T120" s="368"/>
    </row>
    <row r="121" spans="1:20" ht="18" customHeight="1" x14ac:dyDescent="0.25">
      <c r="A121" s="368"/>
      <c r="B121" s="368"/>
      <c r="C121" s="368"/>
      <c r="D121" s="368"/>
      <c r="E121" s="368"/>
      <c r="F121" s="368"/>
      <c r="G121" s="368"/>
      <c r="H121" s="368"/>
      <c r="I121" s="368"/>
      <c r="J121" s="368"/>
      <c r="K121" s="368"/>
      <c r="L121" s="368"/>
      <c r="M121" s="368"/>
      <c r="N121" s="368"/>
      <c r="O121" s="368"/>
      <c r="P121" s="368"/>
      <c r="Q121" s="368"/>
      <c r="R121" s="368"/>
      <c r="S121" s="368"/>
      <c r="T121" s="368"/>
    </row>
    <row r="122" spans="1:20" ht="17.399999999999999" x14ac:dyDescent="0.25">
      <c r="A122" s="143"/>
      <c r="B122" s="144"/>
      <c r="C122" s="144"/>
      <c r="D122" s="144"/>
      <c r="E122" s="144"/>
      <c r="F122" s="144"/>
      <c r="G122" s="144"/>
      <c r="H122" s="144"/>
      <c r="I122" s="144"/>
      <c r="J122" s="144"/>
      <c r="K122" s="144"/>
      <c r="L122" s="144"/>
      <c r="M122" s="144"/>
      <c r="N122" s="144"/>
      <c r="O122" s="144"/>
      <c r="P122" s="144"/>
      <c r="Q122" s="144"/>
      <c r="R122" s="144"/>
    </row>
    <row r="123" spans="1:20" ht="17.399999999999999" x14ac:dyDescent="0.25">
      <c r="A123" s="374" t="s">
        <v>347</v>
      </c>
      <c r="B123" s="374"/>
      <c r="C123" s="374"/>
      <c r="D123" s="374"/>
      <c r="E123" s="374"/>
      <c r="F123" s="374"/>
      <c r="G123" s="374"/>
      <c r="H123" s="374"/>
      <c r="I123" s="374"/>
      <c r="J123" s="374"/>
      <c r="K123" s="374"/>
      <c r="L123" s="374"/>
      <c r="M123" s="374"/>
      <c r="N123" s="374"/>
      <c r="O123" s="374"/>
      <c r="P123" s="374"/>
      <c r="Q123" s="374"/>
      <c r="R123" s="374"/>
      <c r="S123" s="374"/>
    </row>
    <row r="124" spans="1:20" x14ac:dyDescent="0.25">
      <c r="A124" s="143"/>
      <c r="B124" s="145"/>
      <c r="C124" s="145"/>
      <c r="D124" s="145"/>
      <c r="E124" s="145"/>
      <c r="F124" s="145"/>
      <c r="G124" s="145"/>
      <c r="H124" s="145"/>
      <c r="I124" s="145"/>
      <c r="J124" s="145"/>
      <c r="K124" s="145"/>
      <c r="L124" s="145"/>
      <c r="M124" s="145"/>
      <c r="N124" s="145"/>
      <c r="O124" s="145"/>
      <c r="P124" s="145"/>
      <c r="Q124" s="145"/>
      <c r="R124" s="145"/>
    </row>
    <row r="125" spans="1:20" ht="109.8" customHeight="1" x14ac:dyDescent="0.25">
      <c r="A125" s="375" t="s">
        <v>716</v>
      </c>
      <c r="B125" s="375"/>
      <c r="C125" s="375"/>
      <c r="D125" s="375"/>
      <c r="E125" s="375"/>
      <c r="F125" s="375"/>
      <c r="G125" s="375"/>
      <c r="H125" s="375"/>
      <c r="I125" s="375"/>
      <c r="J125" s="375"/>
      <c r="K125" s="375"/>
      <c r="L125" s="375"/>
      <c r="M125" s="375"/>
      <c r="N125" s="375"/>
      <c r="O125" s="375"/>
      <c r="P125" s="375"/>
      <c r="Q125" s="375"/>
      <c r="R125" s="375"/>
      <c r="S125" s="375"/>
      <c r="T125" s="375"/>
    </row>
    <row r="126" spans="1:20" x14ac:dyDescent="0.25">
      <c r="A126" s="143"/>
      <c r="B126" s="146"/>
      <c r="C126" s="146"/>
      <c r="D126" s="146"/>
      <c r="E126" s="146"/>
      <c r="F126" s="146"/>
      <c r="G126" s="146"/>
      <c r="H126" s="146"/>
      <c r="I126" s="146"/>
      <c r="J126" s="146"/>
      <c r="K126" s="146"/>
      <c r="L126" s="146"/>
      <c r="M126" s="146"/>
      <c r="N126" s="146"/>
      <c r="O126" s="146"/>
      <c r="P126" s="146"/>
      <c r="Q126" s="146"/>
      <c r="R126" s="146"/>
      <c r="S126" s="146"/>
    </row>
    <row r="127" spans="1:20" ht="54.75" customHeight="1" x14ac:dyDescent="0.25">
      <c r="A127" s="375" t="s">
        <v>348</v>
      </c>
      <c r="B127" s="375"/>
      <c r="C127" s="375"/>
      <c r="D127" s="375"/>
      <c r="E127" s="375"/>
      <c r="F127" s="375"/>
      <c r="G127" s="375"/>
      <c r="H127" s="375"/>
      <c r="I127" s="375"/>
      <c r="J127" s="375"/>
      <c r="K127" s="375"/>
      <c r="L127" s="375"/>
      <c r="M127" s="375"/>
      <c r="N127" s="375"/>
      <c r="O127" s="375"/>
      <c r="P127" s="375"/>
      <c r="Q127" s="375"/>
      <c r="R127" s="375"/>
      <c r="S127" s="375"/>
      <c r="T127" s="375"/>
    </row>
    <row r="128" spans="1:20" x14ac:dyDescent="0.25">
      <c r="A128" s="143"/>
      <c r="B128" s="146"/>
      <c r="C128" s="146"/>
      <c r="D128" s="146"/>
      <c r="E128" s="146"/>
      <c r="F128" s="146"/>
      <c r="G128" s="146"/>
      <c r="H128" s="146"/>
      <c r="I128" s="146"/>
      <c r="J128" s="146"/>
      <c r="K128" s="146"/>
      <c r="L128" s="146"/>
      <c r="M128" s="146"/>
      <c r="N128" s="146"/>
      <c r="O128" s="146"/>
      <c r="P128" s="146"/>
      <c r="Q128" s="146"/>
      <c r="R128" s="146"/>
      <c r="S128" s="146"/>
    </row>
    <row r="129" spans="1:20" ht="111.6" customHeight="1" x14ac:dyDescent="0.25">
      <c r="A129" s="375" t="s">
        <v>349</v>
      </c>
      <c r="B129" s="375"/>
      <c r="C129" s="375"/>
      <c r="D129" s="375"/>
      <c r="E129" s="375"/>
      <c r="F129" s="375"/>
      <c r="G129" s="375"/>
      <c r="H129" s="375"/>
      <c r="I129" s="375"/>
      <c r="J129" s="375"/>
      <c r="K129" s="375"/>
      <c r="L129" s="375"/>
      <c r="M129" s="375"/>
      <c r="N129" s="375"/>
      <c r="O129" s="375"/>
      <c r="P129" s="375"/>
      <c r="Q129" s="375"/>
      <c r="R129" s="375"/>
      <c r="S129" s="375"/>
      <c r="T129" s="375"/>
    </row>
    <row r="130" spans="1:20" x14ac:dyDescent="0.25">
      <c r="A130" s="147"/>
      <c r="B130" s="147"/>
      <c r="C130" s="147"/>
      <c r="D130" s="147"/>
      <c r="E130" s="147"/>
      <c r="F130" s="147"/>
      <c r="G130" s="147"/>
      <c r="H130" s="147"/>
      <c r="I130" s="147"/>
      <c r="J130" s="147"/>
      <c r="K130" s="147"/>
      <c r="L130" s="147"/>
      <c r="M130" s="147"/>
      <c r="N130" s="147"/>
      <c r="O130" s="147"/>
      <c r="P130" s="147"/>
      <c r="Q130" s="147"/>
      <c r="R130" s="147"/>
      <c r="S130" s="147"/>
      <c r="T130" s="147"/>
    </row>
    <row r="131" spans="1:20" ht="31.5" customHeight="1" x14ac:dyDescent="0.25">
      <c r="A131" s="376" t="s">
        <v>356</v>
      </c>
      <c r="B131" s="376"/>
      <c r="C131" s="376"/>
      <c r="D131" s="376"/>
      <c r="E131" s="376"/>
      <c r="F131" s="376"/>
      <c r="G131" s="376"/>
      <c r="H131" s="376"/>
      <c r="I131" s="376"/>
      <c r="J131" s="376"/>
      <c r="K131" s="376"/>
      <c r="L131" s="376"/>
      <c r="M131" s="376"/>
      <c r="N131" s="376"/>
      <c r="O131" s="376"/>
      <c r="P131" s="376"/>
      <c r="Q131" s="376"/>
      <c r="R131" s="376"/>
      <c r="S131" s="376"/>
      <c r="T131" s="376"/>
    </row>
    <row r="132" spans="1:20" x14ac:dyDescent="0.25">
      <c r="A132" s="148"/>
      <c r="B132" s="148"/>
      <c r="C132" s="148"/>
      <c r="D132" s="148"/>
      <c r="E132" s="148"/>
      <c r="F132" s="148"/>
      <c r="G132" s="148"/>
      <c r="H132" s="148"/>
      <c r="I132" s="148"/>
      <c r="J132" s="148"/>
      <c r="K132" s="148"/>
      <c r="L132" s="148"/>
      <c r="M132" s="148"/>
      <c r="N132" s="148"/>
      <c r="O132" s="148"/>
      <c r="P132" s="148"/>
      <c r="Q132" s="148"/>
      <c r="R132" s="148"/>
      <c r="S132" s="148"/>
      <c r="T132" s="148"/>
    </row>
    <row r="133" spans="1:20" ht="54" customHeight="1" x14ac:dyDescent="0.25">
      <c r="A133" s="377" t="s">
        <v>350</v>
      </c>
      <c r="B133" s="377"/>
      <c r="C133" s="377"/>
      <c r="D133" s="377"/>
      <c r="E133" s="377"/>
      <c r="F133" s="377"/>
      <c r="G133" s="377"/>
      <c r="H133" s="377"/>
      <c r="I133" s="377"/>
      <c r="J133" s="377"/>
      <c r="K133" s="377"/>
      <c r="L133" s="377"/>
      <c r="M133" s="377"/>
      <c r="N133" s="377"/>
      <c r="O133" s="377"/>
      <c r="P133" s="377"/>
      <c r="Q133" s="377"/>
      <c r="R133" s="377"/>
      <c r="S133" s="377"/>
      <c r="T133" s="377"/>
    </row>
    <row r="134" spans="1:20" x14ac:dyDescent="0.25">
      <c r="A134" s="143"/>
      <c r="B134" s="146"/>
      <c r="C134" s="146"/>
      <c r="D134" s="146"/>
      <c r="E134" s="146"/>
      <c r="F134" s="146"/>
      <c r="G134" s="146"/>
      <c r="H134" s="146"/>
      <c r="I134" s="146"/>
      <c r="J134" s="146"/>
      <c r="K134" s="146"/>
      <c r="L134" s="146"/>
      <c r="M134" s="146"/>
      <c r="N134" s="146"/>
      <c r="O134" s="146"/>
      <c r="P134" s="146"/>
      <c r="Q134" s="146"/>
      <c r="R134" s="146"/>
      <c r="S134" s="146"/>
    </row>
    <row r="135" spans="1:20" ht="63.75" customHeight="1" x14ac:dyDescent="0.25">
      <c r="A135" s="375"/>
      <c r="B135" s="375"/>
      <c r="C135" s="375"/>
      <c r="D135" s="375"/>
      <c r="E135" s="375"/>
      <c r="F135" s="375"/>
      <c r="G135" s="375"/>
      <c r="H135" s="375"/>
      <c r="I135" s="375"/>
      <c r="J135" s="375"/>
      <c r="K135" s="375"/>
      <c r="L135" s="375"/>
      <c r="M135" s="375"/>
      <c r="N135" s="375"/>
      <c r="O135" s="375"/>
      <c r="P135" s="375"/>
      <c r="Q135" s="375"/>
      <c r="R135" s="375"/>
      <c r="S135" s="375"/>
      <c r="T135" s="375"/>
    </row>
    <row r="136" spans="1:20" x14ac:dyDescent="0.25">
      <c r="A136" s="149"/>
      <c r="B136" s="149"/>
      <c r="C136" s="149"/>
      <c r="D136" s="149"/>
      <c r="E136" s="149"/>
      <c r="F136" s="149"/>
      <c r="G136" s="149"/>
      <c r="H136" s="149"/>
      <c r="I136" s="149"/>
      <c r="J136" s="149"/>
      <c r="K136" s="149"/>
      <c r="L136" s="149"/>
      <c r="M136" s="149"/>
      <c r="N136" s="149"/>
      <c r="O136" s="149"/>
      <c r="P136" s="149"/>
      <c r="Q136" s="149"/>
      <c r="R136" s="149"/>
      <c r="S136" s="149"/>
      <c r="T136" s="149"/>
    </row>
    <row r="137" spans="1:20" x14ac:dyDescent="0.25">
      <c r="B137" s="376"/>
      <c r="C137" s="376"/>
      <c r="D137" s="376"/>
      <c r="E137" s="376"/>
      <c r="F137" s="376"/>
      <c r="G137" s="376"/>
      <c r="H137" s="376"/>
      <c r="I137" s="376"/>
      <c r="J137" s="376"/>
      <c r="K137" s="376"/>
      <c r="L137" s="376"/>
      <c r="M137" s="376"/>
      <c r="N137" s="376"/>
      <c r="O137" s="376"/>
      <c r="P137" s="376"/>
      <c r="Q137" s="376"/>
      <c r="R137" s="376"/>
      <c r="S137" s="376"/>
      <c r="T137" s="376"/>
    </row>
    <row r="138" spans="1:20" x14ac:dyDescent="0.25">
      <c r="B138" s="376"/>
      <c r="C138" s="376"/>
      <c r="D138" s="376"/>
      <c r="E138" s="376"/>
      <c r="F138" s="376"/>
      <c r="G138" s="376"/>
      <c r="H138" s="376"/>
      <c r="I138" s="376"/>
      <c r="J138" s="376"/>
      <c r="K138" s="376"/>
      <c r="L138" s="376"/>
      <c r="M138" s="376"/>
      <c r="N138" s="376"/>
      <c r="O138" s="376"/>
      <c r="P138" s="376"/>
      <c r="Q138" s="376"/>
      <c r="R138" s="376"/>
      <c r="S138" s="376"/>
      <c r="T138" s="376"/>
    </row>
    <row r="139" spans="1:20" x14ac:dyDescent="0.25">
      <c r="B139" s="143"/>
      <c r="C139" s="146"/>
      <c r="D139" s="146"/>
      <c r="E139" s="146"/>
      <c r="F139" s="146"/>
      <c r="G139" s="146"/>
      <c r="H139" s="146"/>
      <c r="I139" s="146"/>
      <c r="J139" s="146"/>
      <c r="K139" s="146"/>
      <c r="L139" s="146"/>
      <c r="M139" s="146"/>
      <c r="N139" s="146"/>
      <c r="O139" s="146"/>
      <c r="P139" s="146"/>
      <c r="Q139" s="146"/>
      <c r="R139" s="146"/>
      <c r="S139" s="146"/>
      <c r="T139" s="146"/>
    </row>
    <row r="140" spans="1:20" x14ac:dyDescent="0.25">
      <c r="B140" s="378"/>
      <c r="C140" s="378"/>
      <c r="D140" s="378"/>
      <c r="E140" s="378"/>
      <c r="F140" s="378"/>
      <c r="G140" s="378"/>
      <c r="H140" s="378"/>
      <c r="I140" s="378"/>
      <c r="J140" s="378"/>
      <c r="K140" s="378"/>
      <c r="L140" s="378"/>
      <c r="M140" s="378"/>
      <c r="N140" s="378"/>
      <c r="O140" s="378"/>
      <c r="P140" s="378"/>
      <c r="Q140" s="378"/>
      <c r="R140" s="378"/>
      <c r="S140" s="378"/>
      <c r="T140" s="378"/>
    </row>
    <row r="141" spans="1:20" x14ac:dyDescent="0.25">
      <c r="B141" s="143"/>
      <c r="C141" s="146"/>
      <c r="D141" s="146"/>
      <c r="E141" s="146"/>
      <c r="F141" s="146"/>
      <c r="G141" s="146"/>
      <c r="H141" s="146"/>
      <c r="I141" s="146"/>
      <c r="J141" s="146"/>
      <c r="K141" s="146"/>
      <c r="L141" s="146"/>
      <c r="M141" s="146"/>
      <c r="N141" s="146"/>
      <c r="O141" s="146"/>
      <c r="P141" s="146"/>
      <c r="Q141" s="146"/>
      <c r="R141" s="146"/>
      <c r="S141" s="146"/>
      <c r="T141" s="146"/>
    </row>
    <row r="142" spans="1:20" x14ac:dyDescent="0.25">
      <c r="B142" s="378"/>
      <c r="C142" s="378"/>
      <c r="D142" s="378"/>
      <c r="E142" s="378"/>
      <c r="F142" s="378"/>
      <c r="G142" s="378"/>
      <c r="H142" s="378"/>
      <c r="I142" s="378"/>
      <c r="J142" s="378"/>
      <c r="K142" s="378"/>
      <c r="L142" s="378"/>
      <c r="M142" s="378"/>
      <c r="N142" s="378"/>
      <c r="O142" s="378"/>
      <c r="P142" s="378"/>
      <c r="Q142" s="378"/>
      <c r="R142" s="378"/>
      <c r="S142" s="378"/>
      <c r="T142" s="378"/>
    </row>
    <row r="143" spans="1:20" ht="17.399999999999999" x14ac:dyDescent="0.25">
      <c r="B143" s="373"/>
      <c r="C143" s="373"/>
      <c r="D143" s="373"/>
      <c r="E143" s="373"/>
      <c r="F143" s="373"/>
      <c r="G143" s="373"/>
      <c r="H143" s="373"/>
      <c r="I143" s="373"/>
      <c r="J143" s="373"/>
      <c r="K143" s="373"/>
      <c r="L143" s="373"/>
      <c r="M143" s="373"/>
      <c r="N143" s="373"/>
      <c r="O143" s="373"/>
      <c r="P143" s="373"/>
      <c r="Q143" s="373"/>
      <c r="R143" s="373"/>
      <c r="S143" s="373"/>
    </row>
    <row r="144" spans="1:20" ht="17.399999999999999" x14ac:dyDescent="0.25">
      <c r="B144" s="373"/>
      <c r="C144" s="373"/>
      <c r="D144" s="373"/>
      <c r="E144" s="373"/>
      <c r="F144" s="373"/>
      <c r="G144" s="373"/>
      <c r="H144" s="373"/>
      <c r="I144" s="373"/>
      <c r="J144" s="373"/>
      <c r="K144" s="373"/>
      <c r="L144" s="373"/>
      <c r="M144" s="373"/>
      <c r="N144" s="373"/>
      <c r="O144" s="373"/>
      <c r="P144" s="373"/>
      <c r="Q144" s="373"/>
      <c r="R144" s="373"/>
      <c r="S144" s="373"/>
    </row>
    <row r="145" spans="1:30" x14ac:dyDescent="0.25">
      <c r="B145" s="143"/>
      <c r="K145" s="150"/>
      <c r="L145" s="150"/>
      <c r="M145" s="150"/>
      <c r="N145" s="150"/>
      <c r="O145" s="150"/>
      <c r="P145" s="150"/>
      <c r="Q145" s="150"/>
      <c r="R145" s="150"/>
      <c r="S145" s="150"/>
      <c r="T145" s="150"/>
      <c r="U145" s="150"/>
      <c r="V145" s="150"/>
      <c r="W145" s="150"/>
      <c r="X145" s="150"/>
      <c r="Y145" s="150"/>
      <c r="Z145" s="150"/>
      <c r="AA145" s="150"/>
      <c r="AB145" s="150"/>
      <c r="AC145" s="150"/>
      <c r="AD145" s="150"/>
    </row>
    <row r="146" spans="1:30" ht="17.399999999999999" x14ac:dyDescent="0.25">
      <c r="B146" s="374"/>
      <c r="C146" s="374"/>
      <c r="D146" s="374"/>
      <c r="E146" s="374"/>
      <c r="F146" s="374"/>
      <c r="G146" s="374"/>
      <c r="H146" s="374"/>
      <c r="I146" s="374"/>
      <c r="J146" s="374"/>
      <c r="K146" s="374"/>
      <c r="L146" s="374"/>
      <c r="M146" s="374"/>
      <c r="N146" s="374"/>
      <c r="O146" s="374"/>
      <c r="P146" s="374"/>
      <c r="Q146" s="374"/>
      <c r="R146" s="374"/>
      <c r="S146" s="374"/>
    </row>
    <row r="147" spans="1:30" ht="17.399999999999999" x14ac:dyDescent="0.25">
      <c r="B147" s="144"/>
    </row>
    <row r="148" spans="1:30" x14ac:dyDescent="0.25">
      <c r="B148" s="378"/>
      <c r="C148" s="378"/>
      <c r="D148" s="378"/>
      <c r="E148" s="378"/>
      <c r="F148" s="378"/>
      <c r="G148" s="378"/>
      <c r="H148" s="378"/>
      <c r="I148" s="378"/>
      <c r="J148" s="378"/>
      <c r="K148" s="378"/>
      <c r="L148" s="378"/>
      <c r="M148" s="378"/>
      <c r="N148" s="378"/>
      <c r="O148" s="378"/>
      <c r="P148" s="378"/>
      <c r="Q148" s="378"/>
      <c r="R148" s="378"/>
      <c r="S148" s="378"/>
    </row>
    <row r="149" spans="1:30" x14ac:dyDescent="0.25">
      <c r="B149" s="378"/>
      <c r="C149" s="378"/>
      <c r="D149" s="378"/>
      <c r="E149" s="378"/>
      <c r="F149" s="378"/>
      <c r="G149" s="378"/>
      <c r="H149" s="378"/>
      <c r="I149" s="378"/>
      <c r="J149" s="378"/>
      <c r="K149" s="378"/>
      <c r="L149" s="378"/>
      <c r="M149" s="378"/>
      <c r="N149" s="378"/>
      <c r="O149" s="378"/>
      <c r="P149" s="378"/>
      <c r="Q149" s="378"/>
      <c r="R149" s="378"/>
      <c r="S149" s="378"/>
    </row>
    <row r="150" spans="1:30" x14ac:dyDescent="0.25">
      <c r="B150" s="143"/>
    </row>
    <row r="151" spans="1:30" x14ac:dyDescent="0.25">
      <c r="B151" s="378"/>
      <c r="C151" s="378"/>
      <c r="D151" s="378"/>
      <c r="E151" s="378"/>
      <c r="F151" s="378"/>
      <c r="G151" s="378"/>
      <c r="H151" s="378"/>
      <c r="I151" s="378"/>
      <c r="J151" s="378"/>
      <c r="K151" s="378"/>
      <c r="L151" s="378"/>
      <c r="M151" s="378"/>
      <c r="N151" s="378"/>
      <c r="O151" s="378"/>
      <c r="P151" s="378"/>
      <c r="Q151" s="378"/>
      <c r="R151" s="378"/>
      <c r="S151" s="378"/>
    </row>
    <row r="152" spans="1:30" x14ac:dyDescent="0.25">
      <c r="A152" s="379" t="s">
        <v>726</v>
      </c>
      <c r="B152" s="379"/>
      <c r="C152" s="379"/>
      <c r="D152" s="379"/>
      <c r="E152" s="379"/>
      <c r="F152" s="379"/>
      <c r="G152" s="379"/>
      <c r="H152" s="379"/>
      <c r="I152" s="379"/>
      <c r="J152" s="379"/>
      <c r="K152" s="379"/>
      <c r="L152" s="379"/>
      <c r="M152" s="379"/>
      <c r="N152" s="379"/>
      <c r="O152" s="379"/>
      <c r="P152" s="379"/>
      <c r="Q152" s="379"/>
      <c r="R152" s="379"/>
      <c r="S152" s="379"/>
      <c r="T152" s="379"/>
    </row>
    <row r="153" spans="1:30" x14ac:dyDescent="0.25">
      <c r="B153" s="378"/>
      <c r="C153" s="378"/>
      <c r="D153" s="378"/>
      <c r="E153" s="378"/>
      <c r="F153" s="378"/>
      <c r="G153" s="378"/>
      <c r="H153" s="378"/>
      <c r="I153" s="378"/>
      <c r="J153" s="378"/>
      <c r="K153" s="378"/>
      <c r="L153" s="378"/>
      <c r="M153" s="378"/>
      <c r="N153" s="378"/>
      <c r="O153" s="378"/>
      <c r="P153" s="378"/>
      <c r="Q153" s="378"/>
      <c r="R153" s="378"/>
      <c r="S153" s="378"/>
    </row>
    <row r="155" spans="1:30" ht="18" customHeight="1" x14ac:dyDescent="0.25">
      <c r="A155" s="368" t="s">
        <v>358</v>
      </c>
      <c r="B155" s="368"/>
      <c r="C155" s="368"/>
      <c r="D155" s="368"/>
      <c r="E155" s="368"/>
      <c r="F155" s="368"/>
      <c r="G155" s="368"/>
      <c r="H155" s="368"/>
      <c r="I155" s="368"/>
      <c r="J155" s="368"/>
      <c r="K155" s="368"/>
      <c r="L155" s="368"/>
      <c r="M155" s="368"/>
      <c r="N155" s="368"/>
      <c r="O155" s="368"/>
      <c r="P155" s="368"/>
      <c r="Q155" s="368"/>
      <c r="R155" s="368"/>
      <c r="S155" s="368"/>
      <c r="T155" s="368"/>
    </row>
    <row r="156" spans="1:30" ht="18" customHeight="1" x14ac:dyDescent="0.25">
      <c r="A156" s="368"/>
      <c r="B156" s="368"/>
      <c r="C156" s="368"/>
      <c r="D156" s="368"/>
      <c r="E156" s="368"/>
      <c r="F156" s="368"/>
      <c r="G156" s="368"/>
      <c r="H156" s="368"/>
      <c r="I156" s="368"/>
      <c r="J156" s="368"/>
      <c r="K156" s="368"/>
      <c r="L156" s="368"/>
      <c r="M156" s="368"/>
      <c r="N156" s="368"/>
      <c r="O156" s="368"/>
      <c r="P156" s="368"/>
      <c r="Q156" s="368"/>
      <c r="R156" s="368"/>
      <c r="S156" s="368"/>
      <c r="T156" s="368"/>
    </row>
    <row r="157" spans="1:30" x14ac:dyDescent="0.25">
      <c r="A157" s="143"/>
    </row>
    <row r="158" spans="1:30" ht="17.399999999999999" x14ac:dyDescent="0.25">
      <c r="A158" s="374" t="s">
        <v>351</v>
      </c>
      <c r="B158" s="374"/>
      <c r="C158" s="374"/>
      <c r="D158" s="374"/>
      <c r="E158" s="374"/>
      <c r="F158" s="374"/>
      <c r="G158" s="374"/>
      <c r="H158" s="374"/>
      <c r="I158" s="374"/>
      <c r="J158" s="374"/>
      <c r="K158" s="374"/>
      <c r="L158" s="374"/>
      <c r="M158" s="374"/>
      <c r="N158" s="374"/>
      <c r="O158" s="374"/>
      <c r="P158" s="374"/>
      <c r="Q158" s="374"/>
      <c r="R158" s="374"/>
      <c r="S158" s="374"/>
      <c r="T158" s="374"/>
    </row>
    <row r="159" spans="1:30" ht="17.399999999999999" x14ac:dyDescent="0.25">
      <c r="A159" s="144"/>
    </row>
    <row r="160" spans="1:30" ht="87" customHeight="1" x14ac:dyDescent="0.25">
      <c r="A160" s="378" t="s">
        <v>718</v>
      </c>
      <c r="B160" s="378"/>
      <c r="C160" s="378"/>
      <c r="D160" s="378"/>
      <c r="E160" s="378"/>
      <c r="F160" s="378"/>
      <c r="G160" s="378"/>
      <c r="H160" s="378"/>
      <c r="I160" s="378"/>
      <c r="J160" s="378"/>
      <c r="K160" s="378"/>
      <c r="L160" s="378"/>
      <c r="M160" s="378"/>
      <c r="N160" s="378"/>
      <c r="O160" s="378"/>
      <c r="P160" s="378"/>
      <c r="Q160" s="378"/>
      <c r="R160" s="378"/>
      <c r="S160" s="378"/>
      <c r="T160" s="378"/>
      <c r="AB160" s="361"/>
    </row>
    <row r="161" spans="1:20" x14ac:dyDescent="0.25">
      <c r="A161" s="145"/>
      <c r="B161" s="145"/>
      <c r="C161" s="145"/>
      <c r="D161" s="145"/>
      <c r="E161" s="145"/>
      <c r="F161" s="145"/>
      <c r="G161" s="145"/>
      <c r="H161" s="145"/>
      <c r="I161" s="145"/>
      <c r="J161" s="145"/>
      <c r="K161" s="145"/>
      <c r="L161" s="145"/>
      <c r="M161" s="145"/>
      <c r="N161" s="145"/>
      <c r="O161" s="145"/>
      <c r="P161" s="145"/>
      <c r="Q161" s="145"/>
      <c r="R161" s="145"/>
      <c r="S161" s="145"/>
      <c r="T161" s="145"/>
    </row>
    <row r="162" spans="1:20" ht="82.8" customHeight="1" x14ac:dyDescent="0.25">
      <c r="A162" s="378" t="s">
        <v>717</v>
      </c>
      <c r="B162" s="378"/>
      <c r="C162" s="378"/>
      <c r="D162" s="378"/>
      <c r="E162" s="378"/>
      <c r="F162" s="378"/>
      <c r="G162" s="378"/>
      <c r="H162" s="378"/>
      <c r="I162" s="378"/>
      <c r="J162" s="378"/>
      <c r="K162" s="378"/>
      <c r="L162" s="378"/>
      <c r="M162" s="378"/>
      <c r="N162" s="378"/>
      <c r="O162" s="378"/>
      <c r="P162" s="378"/>
      <c r="Q162" s="378"/>
      <c r="R162" s="378"/>
      <c r="S162" s="378"/>
      <c r="T162" s="378"/>
    </row>
    <row r="163" spans="1:20" x14ac:dyDescent="0.25">
      <c r="A163" s="143"/>
    </row>
    <row r="164" spans="1:20" x14ac:dyDescent="0.25">
      <c r="A164" s="143"/>
    </row>
    <row r="165" spans="1:20" ht="204.75" customHeight="1" x14ac:dyDescent="0.25">
      <c r="A165" s="143"/>
    </row>
    <row r="166" spans="1:20" ht="30.75" customHeight="1" x14ac:dyDescent="0.25">
      <c r="A166" s="380"/>
      <c r="B166" s="380"/>
      <c r="C166" s="380"/>
      <c r="D166" s="380"/>
      <c r="E166" s="380"/>
      <c r="F166" s="380"/>
      <c r="G166" s="380"/>
      <c r="H166" s="380"/>
      <c r="I166" s="380"/>
      <c r="J166" s="380"/>
      <c r="K166" s="380"/>
      <c r="L166" s="380"/>
      <c r="M166" s="380"/>
      <c r="N166" s="380"/>
      <c r="O166" s="380"/>
      <c r="P166" s="380"/>
      <c r="Q166" s="380"/>
      <c r="R166" s="380"/>
      <c r="S166" s="380"/>
    </row>
    <row r="167" spans="1:20" x14ac:dyDescent="0.25">
      <c r="A167" s="145"/>
    </row>
    <row r="168" spans="1:20" x14ac:dyDescent="0.25">
      <c r="A168" s="378"/>
      <c r="B168" s="378"/>
      <c r="C168" s="378"/>
      <c r="D168" s="378"/>
      <c r="E168" s="378"/>
      <c r="F168" s="378"/>
      <c r="G168" s="378"/>
      <c r="H168" s="378"/>
      <c r="I168" s="378"/>
      <c r="J168" s="378"/>
      <c r="K168" s="378"/>
      <c r="L168" s="378"/>
      <c r="M168" s="378"/>
      <c r="N168" s="378"/>
      <c r="O168" s="378"/>
      <c r="P168" s="378"/>
      <c r="Q168" s="378"/>
      <c r="R168" s="378"/>
      <c r="S168" s="378"/>
      <c r="T168" s="378"/>
    </row>
    <row r="169" spans="1:20" ht="12.75" customHeight="1" x14ac:dyDescent="0.25">
      <c r="A169" s="145"/>
      <c r="B169" s="378"/>
      <c r="C169" s="378"/>
      <c r="D169" s="378"/>
      <c r="E169" s="378"/>
      <c r="F169" s="378"/>
      <c r="G169" s="378"/>
      <c r="H169" s="378"/>
      <c r="I169" s="378"/>
      <c r="J169" s="378"/>
      <c r="K169" s="378"/>
      <c r="L169" s="378"/>
      <c r="M169" s="378"/>
      <c r="N169" s="378"/>
      <c r="O169" s="378"/>
      <c r="P169" s="378"/>
      <c r="Q169" s="378"/>
      <c r="R169" s="378"/>
      <c r="S169" s="378"/>
      <c r="T169" s="378"/>
    </row>
    <row r="170" spans="1:20" ht="12.75" customHeight="1" x14ac:dyDescent="0.25">
      <c r="A170" s="145"/>
      <c r="B170" s="378"/>
      <c r="C170" s="378"/>
      <c r="D170" s="378"/>
      <c r="E170" s="378"/>
      <c r="F170" s="378"/>
      <c r="G170" s="378"/>
      <c r="H170" s="378"/>
      <c r="I170" s="378"/>
      <c r="J170" s="378"/>
      <c r="K170" s="378"/>
      <c r="L170" s="378"/>
      <c r="M170" s="378"/>
      <c r="N170" s="378"/>
      <c r="O170" s="378"/>
      <c r="P170" s="378"/>
      <c r="Q170" s="378"/>
      <c r="R170" s="378"/>
      <c r="S170" s="378"/>
      <c r="T170" s="378"/>
    </row>
    <row r="171" spans="1:20" ht="12.75" customHeight="1" x14ac:dyDescent="0.25">
      <c r="A171" s="145"/>
      <c r="B171" s="378"/>
      <c r="C171" s="378"/>
      <c r="D171" s="378"/>
      <c r="E171" s="378"/>
      <c r="F171" s="378"/>
      <c r="G171" s="378"/>
      <c r="H171" s="378"/>
      <c r="I171" s="378"/>
      <c r="J171" s="378"/>
      <c r="K171" s="378"/>
      <c r="L171" s="378"/>
      <c r="M171" s="378"/>
      <c r="N171" s="378"/>
      <c r="O171" s="378"/>
      <c r="P171" s="378"/>
      <c r="Q171" s="378"/>
      <c r="R171" s="378"/>
      <c r="S171" s="378"/>
      <c r="T171" s="378"/>
    </row>
    <row r="172" spans="1:20" ht="12.75" customHeight="1" x14ac:dyDescent="0.25">
      <c r="A172" s="145"/>
      <c r="B172" s="378"/>
      <c r="C172" s="378"/>
      <c r="D172" s="378"/>
      <c r="E172" s="378"/>
      <c r="F172" s="378"/>
      <c r="G172" s="378"/>
      <c r="H172" s="378"/>
      <c r="I172" s="378"/>
      <c r="J172" s="378"/>
      <c r="K172" s="378"/>
      <c r="L172" s="378"/>
      <c r="M172" s="378"/>
      <c r="N172" s="378"/>
      <c r="O172" s="378"/>
      <c r="P172" s="378"/>
      <c r="Q172" s="378"/>
      <c r="R172" s="378"/>
      <c r="S172" s="378"/>
      <c r="T172" s="378"/>
    </row>
    <row r="173" spans="1:20" ht="12.75" customHeight="1" x14ac:dyDescent="0.25">
      <c r="A173" s="145"/>
      <c r="B173" s="378"/>
      <c r="C173" s="378"/>
      <c r="D173" s="378"/>
      <c r="E173" s="378"/>
      <c r="F173" s="378"/>
      <c r="G173" s="378"/>
      <c r="H173" s="378"/>
      <c r="I173" s="378"/>
      <c r="J173" s="378"/>
      <c r="K173" s="378"/>
      <c r="L173" s="378"/>
      <c r="M173" s="378"/>
      <c r="N173" s="378"/>
      <c r="O173" s="378"/>
      <c r="P173" s="378"/>
      <c r="Q173" s="378"/>
      <c r="R173" s="378"/>
      <c r="S173" s="378"/>
      <c r="T173" s="378"/>
    </row>
    <row r="174" spans="1:20" ht="12.75" customHeight="1" x14ac:dyDescent="0.25">
      <c r="A174" s="145"/>
      <c r="B174" s="378"/>
      <c r="C174" s="378"/>
      <c r="D174" s="378"/>
      <c r="E174" s="378"/>
      <c r="F174" s="378"/>
      <c r="G174" s="378"/>
      <c r="H174" s="378"/>
      <c r="I174" s="378"/>
      <c r="J174" s="378"/>
      <c r="K174" s="378"/>
      <c r="L174" s="378"/>
      <c r="M174" s="378"/>
      <c r="N174" s="378"/>
      <c r="O174" s="378"/>
      <c r="P174" s="378"/>
      <c r="Q174" s="378"/>
      <c r="R174" s="378"/>
      <c r="S174" s="378"/>
      <c r="T174" s="378"/>
    </row>
    <row r="175" spans="1:20" ht="12.75" customHeight="1" x14ac:dyDescent="0.25">
      <c r="A175" s="145"/>
      <c r="B175" s="378"/>
      <c r="C175" s="378"/>
      <c r="D175" s="378"/>
      <c r="E175" s="378"/>
      <c r="F175" s="378"/>
      <c r="G175" s="378"/>
      <c r="H175" s="378"/>
      <c r="I175" s="378"/>
      <c r="J175" s="378"/>
      <c r="K175" s="378"/>
      <c r="L175" s="378"/>
      <c r="M175" s="378"/>
      <c r="N175" s="378"/>
      <c r="O175" s="378"/>
      <c r="P175" s="378"/>
      <c r="Q175" s="378"/>
      <c r="R175" s="378"/>
      <c r="S175" s="378"/>
      <c r="T175" s="378"/>
    </row>
    <row r="176" spans="1:20" ht="12.75" customHeight="1" x14ac:dyDescent="0.25">
      <c r="A176" s="145"/>
      <c r="B176" s="378"/>
      <c r="C176" s="378"/>
      <c r="D176" s="378"/>
      <c r="E176" s="378"/>
      <c r="F176" s="378"/>
      <c r="G176" s="378"/>
      <c r="H176" s="378"/>
      <c r="I176" s="378"/>
      <c r="J176" s="378"/>
      <c r="K176" s="378"/>
      <c r="L176" s="378"/>
      <c r="M176" s="378"/>
      <c r="N176" s="378"/>
      <c r="O176" s="378"/>
      <c r="P176" s="378"/>
      <c r="Q176" s="378"/>
      <c r="R176" s="378"/>
      <c r="S176" s="378"/>
      <c r="T176" s="378"/>
    </row>
    <row r="177" spans="1:20" ht="12.75" customHeight="1" x14ac:dyDescent="0.25">
      <c r="A177" s="145"/>
      <c r="B177" s="378"/>
      <c r="C177" s="378"/>
      <c r="D177" s="378"/>
      <c r="E177" s="378"/>
      <c r="F177" s="378"/>
      <c r="G177" s="378"/>
      <c r="H177" s="378"/>
      <c r="I177" s="378"/>
      <c r="J177" s="378"/>
      <c r="K177" s="378"/>
      <c r="L177" s="378"/>
      <c r="M177" s="378"/>
      <c r="N177" s="378"/>
      <c r="O177" s="378"/>
      <c r="P177" s="378"/>
      <c r="Q177" s="378"/>
      <c r="R177" s="378"/>
      <c r="S177" s="378"/>
      <c r="T177" s="378"/>
    </row>
    <row r="178" spans="1:20" ht="12.75" customHeight="1" x14ac:dyDescent="0.25">
      <c r="A178" s="145"/>
      <c r="B178" s="378"/>
      <c r="C178" s="378"/>
      <c r="D178" s="378"/>
      <c r="E178" s="378"/>
      <c r="F178" s="378"/>
      <c r="G178" s="378"/>
      <c r="H178" s="378"/>
      <c r="I178" s="378"/>
      <c r="J178" s="378"/>
      <c r="K178" s="378"/>
      <c r="L178" s="378"/>
      <c r="M178" s="378"/>
      <c r="N178" s="378"/>
      <c r="O178" s="378"/>
      <c r="P178" s="378"/>
      <c r="Q178" s="378"/>
      <c r="R178" s="378"/>
      <c r="S178" s="378"/>
      <c r="T178" s="378"/>
    </row>
    <row r="179" spans="1:20" ht="12.75" customHeight="1" x14ac:dyDescent="0.25">
      <c r="A179" s="145"/>
      <c r="B179" s="378"/>
      <c r="C179" s="378"/>
      <c r="D179" s="378"/>
      <c r="E179" s="378"/>
      <c r="F179" s="378"/>
      <c r="G179" s="378"/>
      <c r="H179" s="378"/>
      <c r="I179" s="378"/>
      <c r="J179" s="378"/>
      <c r="K179" s="378"/>
      <c r="L179" s="378"/>
      <c r="M179" s="378"/>
      <c r="N179" s="378"/>
      <c r="O179" s="378"/>
      <c r="P179" s="378"/>
      <c r="Q179" s="378"/>
      <c r="R179" s="378"/>
      <c r="S179" s="378"/>
      <c r="T179" s="378"/>
    </row>
    <row r="180" spans="1:20" ht="12.75" customHeight="1" x14ac:dyDescent="0.25">
      <c r="A180" s="145"/>
      <c r="B180" s="378"/>
      <c r="C180" s="378"/>
      <c r="D180" s="378"/>
      <c r="E180" s="378"/>
      <c r="F180" s="378"/>
      <c r="G180" s="378"/>
      <c r="H180" s="378"/>
      <c r="I180" s="378"/>
      <c r="J180" s="378"/>
      <c r="K180" s="378"/>
      <c r="L180" s="378"/>
      <c r="M180" s="378"/>
      <c r="N180" s="378"/>
      <c r="O180" s="378"/>
      <c r="P180" s="378"/>
      <c r="Q180" s="378"/>
      <c r="R180" s="378"/>
      <c r="S180" s="378"/>
      <c r="T180" s="378"/>
    </row>
    <row r="181" spans="1:20" ht="12.75" customHeight="1" x14ac:dyDescent="0.25">
      <c r="A181" s="145"/>
      <c r="B181" s="378"/>
      <c r="C181" s="378"/>
      <c r="D181" s="378"/>
      <c r="E181" s="378"/>
      <c r="F181" s="378"/>
      <c r="G181" s="378"/>
      <c r="H181" s="378"/>
      <c r="I181" s="378"/>
      <c r="J181" s="378"/>
      <c r="K181" s="378"/>
      <c r="L181" s="378"/>
      <c r="M181" s="378"/>
      <c r="N181" s="378"/>
      <c r="O181" s="378"/>
      <c r="P181" s="378"/>
      <c r="Q181" s="378"/>
      <c r="R181" s="378"/>
      <c r="S181" s="378"/>
      <c r="T181" s="378"/>
    </row>
    <row r="182" spans="1:20" ht="12.75" customHeight="1" x14ac:dyDescent="0.25">
      <c r="A182" s="145"/>
      <c r="B182" s="378"/>
      <c r="C182" s="378"/>
      <c r="D182" s="378"/>
      <c r="E182" s="378"/>
      <c r="F182" s="378"/>
      <c r="G182" s="378"/>
      <c r="H182" s="378"/>
      <c r="I182" s="378"/>
      <c r="J182" s="378"/>
      <c r="K182" s="378"/>
      <c r="L182" s="378"/>
      <c r="M182" s="378"/>
      <c r="N182" s="378"/>
      <c r="O182" s="378"/>
      <c r="P182" s="378"/>
      <c r="Q182" s="378"/>
      <c r="R182" s="378"/>
      <c r="S182" s="378"/>
      <c r="T182" s="378"/>
    </row>
    <row r="183" spans="1:20" ht="12.75" customHeight="1" x14ac:dyDescent="0.25">
      <c r="A183" s="145"/>
      <c r="B183" s="378"/>
      <c r="C183" s="378"/>
      <c r="D183" s="378"/>
      <c r="E183" s="378"/>
      <c r="F183" s="378"/>
      <c r="G183" s="378"/>
      <c r="H183" s="378"/>
      <c r="I183" s="378"/>
      <c r="J183" s="378"/>
      <c r="K183" s="378"/>
      <c r="L183" s="378"/>
      <c r="M183" s="378"/>
      <c r="N183" s="378"/>
      <c r="O183" s="378"/>
      <c r="P183" s="378"/>
      <c r="Q183" s="378"/>
      <c r="R183" s="378"/>
      <c r="S183" s="378"/>
      <c r="T183" s="378"/>
    </row>
    <row r="184" spans="1:20" ht="12.75" customHeight="1" x14ac:dyDescent="0.25">
      <c r="A184" s="145"/>
      <c r="B184" s="378"/>
      <c r="C184" s="378"/>
      <c r="D184" s="378"/>
      <c r="E184" s="378"/>
      <c r="F184" s="378"/>
      <c r="G184" s="378"/>
      <c r="H184" s="378"/>
      <c r="I184" s="378"/>
      <c r="J184" s="378"/>
      <c r="K184" s="378"/>
      <c r="L184" s="378"/>
      <c r="M184" s="378"/>
      <c r="N184" s="378"/>
      <c r="O184" s="378"/>
      <c r="P184" s="378"/>
      <c r="Q184" s="378"/>
      <c r="R184" s="378"/>
      <c r="S184" s="378"/>
      <c r="T184" s="378"/>
    </row>
    <row r="189" spans="1:20" x14ac:dyDescent="0.25">
      <c r="A189" s="379" t="str">
        <f>DocNo._Version_No.</f>
        <v>S-613D Version 1.0</v>
      </c>
      <c r="B189" s="379"/>
      <c r="C189" s="379"/>
      <c r="D189" s="379"/>
      <c r="E189" s="379"/>
      <c r="F189" s="379"/>
      <c r="G189" s="379"/>
      <c r="H189" s="379"/>
      <c r="I189" s="379"/>
      <c r="J189" s="379"/>
      <c r="K189" s="379"/>
      <c r="L189" s="379"/>
      <c r="M189" s="379"/>
      <c r="N189" s="379"/>
      <c r="O189" s="379"/>
      <c r="P189" s="379"/>
      <c r="Q189" s="379"/>
      <c r="R189" s="379"/>
      <c r="S189" s="379"/>
      <c r="T189" s="379"/>
    </row>
  </sheetData>
  <sheetProtection algorithmName="SHA-512" hashValue="9n3LOXu9o7TigpZs9QHr+9L+pGmYz/jzaVOGSFAtBdqUyno6Tk/Ol35ChbQS2DAF2n5/xpkkH80N25ICYWhkgQ==" saltValue="94Fd74BEn75nJoft2nr67A==" spinCount="100000" sheet="1" objects="1" scenarios="1"/>
  <mergeCells count="47">
    <mergeCell ref="B181:T181"/>
    <mergeCell ref="B182:T182"/>
    <mergeCell ref="B183:T183"/>
    <mergeCell ref="B184:T184"/>
    <mergeCell ref="A189:T189"/>
    <mergeCell ref="B180:T180"/>
    <mergeCell ref="B169:T169"/>
    <mergeCell ref="B170:T170"/>
    <mergeCell ref="B171:T171"/>
    <mergeCell ref="B172:T172"/>
    <mergeCell ref="B173:T173"/>
    <mergeCell ref="B174:T174"/>
    <mergeCell ref="B175:T175"/>
    <mergeCell ref="B176:T176"/>
    <mergeCell ref="B177:T177"/>
    <mergeCell ref="B178:T178"/>
    <mergeCell ref="B179:T179"/>
    <mergeCell ref="A168:T168"/>
    <mergeCell ref="B144:S144"/>
    <mergeCell ref="B146:S146"/>
    <mergeCell ref="B148:S149"/>
    <mergeCell ref="B151:S151"/>
    <mergeCell ref="A152:T152"/>
    <mergeCell ref="B153:S153"/>
    <mergeCell ref="A155:T156"/>
    <mergeCell ref="A158:T158"/>
    <mergeCell ref="A160:T160"/>
    <mergeCell ref="A162:T162"/>
    <mergeCell ref="A166:S166"/>
    <mergeCell ref="B143:S143"/>
    <mergeCell ref="A123:S123"/>
    <mergeCell ref="A125:T125"/>
    <mergeCell ref="A127:T127"/>
    <mergeCell ref="A129:T129"/>
    <mergeCell ref="A131:T131"/>
    <mergeCell ref="A133:T133"/>
    <mergeCell ref="A135:T135"/>
    <mergeCell ref="B137:T137"/>
    <mergeCell ref="B138:T138"/>
    <mergeCell ref="B140:T140"/>
    <mergeCell ref="B142:T142"/>
    <mergeCell ref="A120:T121"/>
    <mergeCell ref="P2:P3"/>
    <mergeCell ref="A9:T9"/>
    <mergeCell ref="A10:T10"/>
    <mergeCell ref="A11:T11"/>
    <mergeCell ref="A12:T12"/>
  </mergeCells>
  <pageMargins left="0.19685039370078741" right="0.19685039370078741" top="0.19685039370078741"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BF63"/>
  <sheetViews>
    <sheetView showGridLines="0" zoomScaleNormal="100" zoomScaleSheetLayoutView="115" workbookViewId="0">
      <selection activeCell="B1" sqref="B1:AL1"/>
    </sheetView>
  </sheetViews>
  <sheetFormatPr defaultColWidth="9.28515625" defaultRowHeight="13.2" x14ac:dyDescent="0.25"/>
  <cols>
    <col min="1" max="27" width="2.85546875" style="25" customWidth="1"/>
    <col min="28" max="30" width="2.85546875" style="26" customWidth="1"/>
    <col min="31" max="39" width="2.85546875" style="25" customWidth="1"/>
    <col min="40" max="40" width="2.85546875" style="5" customWidth="1"/>
    <col min="41" max="41" width="32.85546875" style="20" hidden="1" customWidth="1"/>
    <col min="42" max="42" width="2.85546875" style="5" hidden="1" customWidth="1"/>
    <col min="43" max="43" width="9.28515625" style="13" hidden="1" customWidth="1"/>
    <col min="44" max="50" width="24.28515625" style="13" hidden="1" customWidth="1"/>
    <col min="51" max="53" width="24.28515625" style="13" customWidth="1"/>
    <col min="54" max="16384" width="9.28515625" style="5"/>
  </cols>
  <sheetData>
    <row r="1" spans="1:58" ht="27.6" customHeight="1" thickBot="1" x14ac:dyDescent="0.25">
      <c r="A1" s="41" t="s">
        <v>0</v>
      </c>
      <c r="B1" s="413" t="s">
        <v>358</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2" t="s">
        <v>9</v>
      </c>
    </row>
    <row r="2" spans="1:58" ht="13.65" customHeight="1" x14ac:dyDescent="0.2">
      <c r="A2" s="46">
        <f>ROW()</f>
        <v>2</v>
      </c>
      <c r="B2" s="414" t="s">
        <v>290</v>
      </c>
      <c r="C2" s="415"/>
      <c r="D2" s="415"/>
      <c r="E2" s="415"/>
      <c r="F2" s="415"/>
      <c r="G2" s="415"/>
      <c r="H2" s="415"/>
      <c r="I2" s="415"/>
      <c r="J2" s="415"/>
      <c r="K2" s="591" t="str">
        <f>Tag_No</f>
        <v>Insert tag number</v>
      </c>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2"/>
      <c r="AM2" s="612"/>
    </row>
    <row r="3" spans="1:58" ht="13.65" customHeight="1" x14ac:dyDescent="0.2">
      <c r="A3" s="46">
        <f>ROW()</f>
        <v>3</v>
      </c>
      <c r="B3" s="416" t="s">
        <v>292</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4"/>
      <c r="AM3" s="613"/>
      <c r="AQ3" s="23" t="s">
        <v>29</v>
      </c>
    </row>
    <row r="4" spans="1:58" ht="13.65" customHeight="1" x14ac:dyDescent="0.2">
      <c r="A4" s="46">
        <f>ROW()</f>
        <v>4</v>
      </c>
      <c r="B4" s="418" t="s">
        <v>30</v>
      </c>
      <c r="C4" s="419"/>
      <c r="D4" s="419"/>
      <c r="E4" s="420"/>
      <c r="F4" s="48" t="s">
        <v>105</v>
      </c>
      <c r="G4" s="48"/>
      <c r="H4" s="48"/>
      <c r="I4" s="48"/>
      <c r="J4" s="48"/>
      <c r="K4" s="48"/>
      <c r="L4" s="48"/>
      <c r="M4" s="48"/>
      <c r="N4" s="48"/>
      <c r="O4" s="48"/>
      <c r="P4" s="48"/>
      <c r="Q4" s="48"/>
      <c r="R4" s="48"/>
      <c r="S4" s="48"/>
      <c r="T4" s="48"/>
      <c r="U4" s="48" t="s">
        <v>103</v>
      </c>
      <c r="V4" s="48"/>
      <c r="W4" s="48"/>
      <c r="X4" s="48"/>
      <c r="Y4" s="48"/>
      <c r="Z4" s="48"/>
      <c r="AA4" s="48"/>
      <c r="AB4" s="49"/>
      <c r="AC4" s="49"/>
      <c r="AD4" s="49"/>
      <c r="AE4" s="61" t="s">
        <v>31</v>
      </c>
      <c r="AF4" s="48"/>
      <c r="AG4" s="48"/>
      <c r="AH4" s="48"/>
      <c r="AI4" s="48"/>
      <c r="AJ4" s="48"/>
      <c r="AK4" s="48"/>
      <c r="AL4" s="50"/>
      <c r="AM4" s="613"/>
      <c r="AO4" s="20" t="s">
        <v>32</v>
      </c>
      <c r="AQ4" s="24"/>
    </row>
    <row r="5" spans="1:58" ht="13.65" customHeight="1" x14ac:dyDescent="0.2">
      <c r="A5" s="46">
        <f>ROW()</f>
        <v>5</v>
      </c>
      <c r="B5" s="443"/>
      <c r="C5" s="441"/>
      <c r="D5" s="441"/>
      <c r="E5" s="442"/>
      <c r="F5" s="444" t="s">
        <v>115</v>
      </c>
      <c r="G5" s="444"/>
      <c r="H5" s="444"/>
      <c r="I5" s="444"/>
      <c r="J5" s="444"/>
      <c r="K5" s="444"/>
      <c r="L5" s="444"/>
      <c r="M5" s="444"/>
      <c r="N5" s="444"/>
      <c r="O5" s="444"/>
      <c r="P5" s="444"/>
      <c r="Q5" s="444"/>
      <c r="R5" s="444"/>
      <c r="S5" s="444"/>
      <c r="T5" s="444"/>
      <c r="U5" s="444"/>
      <c r="V5" s="444"/>
      <c r="W5" s="444"/>
      <c r="X5" s="444"/>
      <c r="Y5" s="444"/>
      <c r="Z5" s="444"/>
      <c r="AA5" s="444"/>
      <c r="AB5" s="444"/>
      <c r="AC5" s="444"/>
      <c r="AD5" s="444"/>
      <c r="AE5" s="443"/>
      <c r="AF5" s="441"/>
      <c r="AG5" s="441"/>
      <c r="AH5" s="441"/>
      <c r="AI5" s="441"/>
      <c r="AJ5" s="441"/>
      <c r="AK5" s="441"/>
      <c r="AL5" s="442"/>
      <c r="AM5" s="613"/>
      <c r="AQ5" s="11"/>
      <c r="AR5" s="14"/>
      <c r="AS5" s="14"/>
      <c r="AT5" s="14"/>
      <c r="AU5" s="11"/>
      <c r="AV5" s="14"/>
      <c r="AW5" s="11"/>
      <c r="AX5" s="11"/>
      <c r="AY5" s="11"/>
      <c r="AZ5" s="11"/>
      <c r="BA5" s="11"/>
      <c r="BB5" s="10"/>
      <c r="BC5" s="10"/>
      <c r="BD5" s="10"/>
      <c r="BE5" s="10"/>
      <c r="BF5" s="10"/>
    </row>
    <row r="6" spans="1:58" ht="13.65" customHeight="1" x14ac:dyDescent="0.2">
      <c r="A6" s="46">
        <f>ROW()</f>
        <v>6</v>
      </c>
      <c r="B6" s="470"/>
      <c r="C6" s="471"/>
      <c r="D6" s="471"/>
      <c r="E6" s="472"/>
      <c r="F6" s="405" t="s">
        <v>406</v>
      </c>
      <c r="G6" s="405"/>
      <c r="H6" s="405"/>
      <c r="I6" s="405"/>
      <c r="J6" s="405"/>
      <c r="K6" s="405"/>
      <c r="L6" s="405"/>
      <c r="M6" s="405"/>
      <c r="N6" s="405"/>
      <c r="O6" s="405"/>
      <c r="P6" s="405"/>
      <c r="Q6" s="405"/>
      <c r="R6" s="405"/>
      <c r="S6" s="405"/>
      <c r="T6" s="405"/>
      <c r="U6" s="405"/>
      <c r="V6" s="405"/>
      <c r="W6" s="405"/>
      <c r="X6" s="595" t="s">
        <v>33</v>
      </c>
      <c r="Y6" s="595"/>
      <c r="Z6" s="595"/>
      <c r="AA6" s="595"/>
      <c r="AB6" s="595"/>
      <c r="AC6" s="595"/>
      <c r="AD6" s="595"/>
      <c r="AE6" s="603"/>
      <c r="AF6" s="604"/>
      <c r="AG6" s="604"/>
      <c r="AH6" s="604"/>
      <c r="AI6" s="604"/>
      <c r="AJ6" s="604"/>
      <c r="AK6" s="604"/>
      <c r="AL6" s="605"/>
      <c r="AM6" s="614"/>
      <c r="AQ6" s="65" t="s">
        <v>33</v>
      </c>
      <c r="AR6" s="226" t="s">
        <v>27</v>
      </c>
      <c r="AS6" s="227" t="s">
        <v>28</v>
      </c>
      <c r="AT6" s="228"/>
      <c r="AU6" s="229"/>
      <c r="AV6" s="11"/>
      <c r="AW6" s="11"/>
      <c r="AX6" s="11"/>
      <c r="AY6" s="11"/>
      <c r="AZ6" s="11"/>
      <c r="BA6" s="11"/>
      <c r="BB6" s="10"/>
      <c r="BC6" s="10"/>
      <c r="BD6" s="10"/>
      <c r="BE6" s="10"/>
      <c r="BF6" s="10"/>
    </row>
    <row r="7" spans="1:58" ht="13.65" customHeight="1" x14ac:dyDescent="0.2">
      <c r="A7" s="46">
        <f>ROW()</f>
        <v>7</v>
      </c>
      <c r="B7" s="470"/>
      <c r="C7" s="471"/>
      <c r="D7" s="471"/>
      <c r="E7" s="472"/>
      <c r="F7" s="405" t="s">
        <v>407</v>
      </c>
      <c r="G7" s="405"/>
      <c r="H7" s="405"/>
      <c r="I7" s="405"/>
      <c r="J7" s="405"/>
      <c r="K7" s="405"/>
      <c r="L7" s="405"/>
      <c r="M7" s="405"/>
      <c r="N7" s="405"/>
      <c r="O7" s="405"/>
      <c r="P7" s="405"/>
      <c r="Q7" s="405"/>
      <c r="R7" s="405"/>
      <c r="S7" s="405"/>
      <c r="T7" s="405"/>
      <c r="U7" s="405"/>
      <c r="V7" s="405"/>
      <c r="W7" s="405"/>
      <c r="X7" s="595" t="s">
        <v>33</v>
      </c>
      <c r="Y7" s="595"/>
      <c r="Z7" s="595"/>
      <c r="AA7" s="595"/>
      <c r="AB7" s="595"/>
      <c r="AC7" s="595"/>
      <c r="AD7" s="595"/>
      <c r="AE7" s="603"/>
      <c r="AF7" s="604"/>
      <c r="AG7" s="604"/>
      <c r="AH7" s="604"/>
      <c r="AI7" s="604"/>
      <c r="AJ7" s="604"/>
      <c r="AK7" s="604"/>
      <c r="AL7" s="605"/>
      <c r="AM7" s="614"/>
      <c r="AQ7" s="65" t="s">
        <v>33</v>
      </c>
      <c r="AR7" s="226" t="s">
        <v>27</v>
      </c>
      <c r="AS7" s="227" t="s">
        <v>28</v>
      </c>
      <c r="AT7" s="228"/>
      <c r="AU7" s="229"/>
      <c r="AV7" s="11"/>
      <c r="AW7" s="11"/>
      <c r="AX7" s="11"/>
      <c r="AY7" s="11"/>
      <c r="AZ7" s="11"/>
      <c r="BA7" s="11"/>
      <c r="BB7" s="10"/>
      <c r="BC7" s="10"/>
      <c r="BD7" s="10"/>
      <c r="BE7" s="10"/>
      <c r="BF7" s="10"/>
    </row>
    <row r="8" spans="1:58" ht="13.65" customHeight="1" x14ac:dyDescent="0.2">
      <c r="A8" s="46">
        <f>ROW()</f>
        <v>8</v>
      </c>
      <c r="B8" s="470"/>
      <c r="C8" s="471"/>
      <c r="D8" s="471"/>
      <c r="E8" s="472"/>
      <c r="F8" s="405" t="s">
        <v>410</v>
      </c>
      <c r="G8" s="405"/>
      <c r="H8" s="405"/>
      <c r="I8" s="405"/>
      <c r="J8" s="405"/>
      <c r="K8" s="405"/>
      <c r="L8" s="405"/>
      <c r="M8" s="405"/>
      <c r="N8" s="405"/>
      <c r="O8" s="405"/>
      <c r="P8" s="405"/>
      <c r="Q8" s="405"/>
      <c r="R8" s="405"/>
      <c r="S8" s="405"/>
      <c r="T8" s="405"/>
      <c r="U8" s="405"/>
      <c r="V8" s="405"/>
      <c r="W8" s="405"/>
      <c r="X8" s="595" t="s">
        <v>33</v>
      </c>
      <c r="Y8" s="595"/>
      <c r="Z8" s="595"/>
      <c r="AA8" s="595"/>
      <c r="AB8" s="595"/>
      <c r="AC8" s="595"/>
      <c r="AD8" s="595"/>
      <c r="AE8" s="603"/>
      <c r="AF8" s="604"/>
      <c r="AG8" s="604"/>
      <c r="AH8" s="604"/>
      <c r="AI8" s="604"/>
      <c r="AJ8" s="604"/>
      <c r="AK8" s="604"/>
      <c r="AL8" s="605"/>
      <c r="AM8" s="614"/>
      <c r="AQ8" s="65" t="s">
        <v>33</v>
      </c>
      <c r="AR8" s="226" t="s">
        <v>27</v>
      </c>
      <c r="AS8" s="227" t="s">
        <v>28</v>
      </c>
      <c r="AT8" s="228"/>
      <c r="AU8" s="229"/>
      <c r="AV8" s="11"/>
      <c r="AW8" s="11"/>
      <c r="AX8" s="11"/>
      <c r="AY8" s="11"/>
      <c r="AZ8" s="11"/>
      <c r="BA8" s="11"/>
      <c r="BB8" s="10"/>
      <c r="BC8" s="10"/>
      <c r="BD8" s="10"/>
      <c r="BE8" s="10"/>
      <c r="BF8" s="10"/>
    </row>
    <row r="9" spans="1:58" s="35" customFormat="1" ht="13.65" customHeight="1" x14ac:dyDescent="0.2">
      <c r="A9" s="46">
        <f>ROW()</f>
        <v>9</v>
      </c>
      <c r="B9" s="470"/>
      <c r="C9" s="471"/>
      <c r="D9" s="471"/>
      <c r="E9" s="472"/>
      <c r="F9" s="405" t="s">
        <v>409</v>
      </c>
      <c r="G9" s="405"/>
      <c r="H9" s="405"/>
      <c r="I9" s="405"/>
      <c r="J9" s="405"/>
      <c r="K9" s="405"/>
      <c r="L9" s="405"/>
      <c r="M9" s="405"/>
      <c r="N9" s="405"/>
      <c r="O9" s="405"/>
      <c r="P9" s="405"/>
      <c r="Q9" s="405"/>
      <c r="R9" s="405"/>
      <c r="S9" s="405"/>
      <c r="T9" s="405"/>
      <c r="U9" s="405"/>
      <c r="V9" s="405"/>
      <c r="W9" s="405"/>
      <c r="X9" s="595" t="s">
        <v>33</v>
      </c>
      <c r="Y9" s="595"/>
      <c r="Z9" s="595"/>
      <c r="AA9" s="595"/>
      <c r="AB9" s="595"/>
      <c r="AC9" s="595"/>
      <c r="AD9" s="595"/>
      <c r="AE9" s="603"/>
      <c r="AF9" s="604"/>
      <c r="AG9" s="604"/>
      <c r="AH9" s="604"/>
      <c r="AI9" s="604"/>
      <c r="AJ9" s="604"/>
      <c r="AK9" s="604"/>
      <c r="AL9" s="605"/>
      <c r="AM9" s="614"/>
      <c r="AO9" s="20"/>
      <c r="AQ9" s="65" t="s">
        <v>33</v>
      </c>
      <c r="AR9" s="226" t="s">
        <v>27</v>
      </c>
      <c r="AS9" s="227" t="s">
        <v>28</v>
      </c>
      <c r="AT9" s="228"/>
      <c r="AU9" s="229"/>
      <c r="AV9" s="11"/>
      <c r="AW9" s="11"/>
      <c r="AX9" s="11"/>
      <c r="AY9" s="11"/>
      <c r="AZ9" s="11"/>
      <c r="BA9" s="11"/>
      <c r="BB9" s="10"/>
      <c r="BC9" s="10"/>
      <c r="BD9" s="10"/>
      <c r="BE9" s="10"/>
      <c r="BF9" s="10"/>
    </row>
    <row r="10" spans="1:58" s="35" customFormat="1" ht="13.65" customHeight="1" x14ac:dyDescent="0.2">
      <c r="A10" s="46">
        <f>ROW()</f>
        <v>10</v>
      </c>
      <c r="B10" s="470"/>
      <c r="C10" s="471"/>
      <c r="D10" s="471"/>
      <c r="E10" s="472"/>
      <c r="F10" s="405" t="s">
        <v>411</v>
      </c>
      <c r="G10" s="405"/>
      <c r="H10" s="405"/>
      <c r="I10" s="405"/>
      <c r="J10" s="405"/>
      <c r="K10" s="405"/>
      <c r="L10" s="405"/>
      <c r="M10" s="405"/>
      <c r="N10" s="405"/>
      <c r="O10" s="405"/>
      <c r="P10" s="405"/>
      <c r="Q10" s="405"/>
      <c r="R10" s="405"/>
      <c r="S10" s="405"/>
      <c r="T10" s="405"/>
      <c r="U10" s="405"/>
      <c r="V10" s="405"/>
      <c r="W10" s="405"/>
      <c r="X10" s="595" t="s">
        <v>33</v>
      </c>
      <c r="Y10" s="595"/>
      <c r="Z10" s="595"/>
      <c r="AA10" s="595"/>
      <c r="AB10" s="595"/>
      <c r="AC10" s="595"/>
      <c r="AD10" s="595"/>
      <c r="AE10" s="603"/>
      <c r="AF10" s="604"/>
      <c r="AG10" s="604"/>
      <c r="AH10" s="604"/>
      <c r="AI10" s="604"/>
      <c r="AJ10" s="604"/>
      <c r="AK10" s="604"/>
      <c r="AL10" s="605"/>
      <c r="AM10" s="614"/>
      <c r="AO10" s="20"/>
      <c r="AQ10" s="65" t="s">
        <v>33</v>
      </c>
      <c r="AR10" s="226" t="s">
        <v>27</v>
      </c>
      <c r="AS10" s="227" t="s">
        <v>28</v>
      </c>
      <c r="AT10" s="228"/>
      <c r="AU10" s="229"/>
      <c r="AV10" s="11"/>
      <c r="AW10" s="93"/>
      <c r="AX10" s="15"/>
      <c r="AY10" s="11"/>
      <c r="AZ10" s="11"/>
      <c r="BA10" s="11"/>
      <c r="BB10" s="10"/>
      <c r="BC10" s="10"/>
      <c r="BD10" s="10"/>
      <c r="BE10" s="10"/>
      <c r="BF10" s="10"/>
    </row>
    <row r="11" spans="1:58" ht="13.65" customHeight="1" x14ac:dyDescent="0.2">
      <c r="A11" s="46">
        <f>ROW()</f>
        <v>11</v>
      </c>
      <c r="B11" s="470">
        <v>7.6</v>
      </c>
      <c r="C11" s="471"/>
      <c r="D11" s="471"/>
      <c r="E11" s="472"/>
      <c r="F11" s="405" t="s">
        <v>698</v>
      </c>
      <c r="G11" s="405"/>
      <c r="H11" s="405"/>
      <c r="I11" s="405"/>
      <c r="J11" s="405"/>
      <c r="K11" s="405"/>
      <c r="L11" s="405"/>
      <c r="M11" s="405"/>
      <c r="N11" s="405"/>
      <c r="O11" s="405"/>
      <c r="P11" s="405"/>
      <c r="Q11" s="405"/>
      <c r="R11" s="405"/>
      <c r="S11" s="405"/>
      <c r="T11" s="405"/>
      <c r="U11" s="405"/>
      <c r="V11" s="405"/>
      <c r="W11" s="405"/>
      <c r="X11" s="595" t="s">
        <v>33</v>
      </c>
      <c r="Y11" s="595"/>
      <c r="Z11" s="595"/>
      <c r="AA11" s="595"/>
      <c r="AB11" s="595"/>
      <c r="AC11" s="595"/>
      <c r="AD11" s="595"/>
      <c r="AE11" s="603"/>
      <c r="AF11" s="604"/>
      <c r="AG11" s="604"/>
      <c r="AH11" s="604"/>
      <c r="AI11" s="604"/>
      <c r="AJ11" s="604"/>
      <c r="AK11" s="604"/>
      <c r="AL11" s="605"/>
      <c r="AM11" s="614"/>
      <c r="AQ11" s="65" t="s">
        <v>33</v>
      </c>
      <c r="AR11" s="226" t="s">
        <v>27</v>
      </c>
      <c r="AS11" s="227" t="s">
        <v>28</v>
      </c>
      <c r="AT11" s="228"/>
      <c r="AU11" s="229"/>
      <c r="AV11" s="11"/>
      <c r="AW11" s="11"/>
      <c r="AX11" s="11"/>
      <c r="AY11" s="11"/>
      <c r="AZ11" s="11"/>
      <c r="BA11" s="11"/>
      <c r="BB11" s="10"/>
      <c r="BC11" s="10"/>
      <c r="BD11" s="10"/>
      <c r="BE11" s="10"/>
      <c r="BF11" s="10"/>
    </row>
    <row r="12" spans="1:58" ht="13.65" customHeight="1" x14ac:dyDescent="0.2">
      <c r="A12" s="46">
        <f>ROW()</f>
        <v>12</v>
      </c>
      <c r="B12" s="470"/>
      <c r="C12" s="471"/>
      <c r="D12" s="471"/>
      <c r="E12" s="472"/>
      <c r="F12" s="405" t="s">
        <v>697</v>
      </c>
      <c r="G12" s="405"/>
      <c r="H12" s="405"/>
      <c r="I12" s="405"/>
      <c r="J12" s="405"/>
      <c r="K12" s="405"/>
      <c r="L12" s="405"/>
      <c r="M12" s="405"/>
      <c r="N12" s="405"/>
      <c r="O12" s="405"/>
      <c r="P12" s="405"/>
      <c r="Q12" s="405"/>
      <c r="R12" s="405"/>
      <c r="S12" s="405"/>
      <c r="T12" s="405"/>
      <c r="U12" s="405"/>
      <c r="V12" s="405"/>
      <c r="W12" s="405"/>
      <c r="X12" s="595" t="s">
        <v>33</v>
      </c>
      <c r="Y12" s="595"/>
      <c r="Z12" s="595"/>
      <c r="AA12" s="595"/>
      <c r="AB12" s="595"/>
      <c r="AC12" s="595"/>
      <c r="AD12" s="595"/>
      <c r="AE12" s="603"/>
      <c r="AF12" s="604"/>
      <c r="AG12" s="604"/>
      <c r="AH12" s="604"/>
      <c r="AI12" s="604"/>
      <c r="AJ12" s="604"/>
      <c r="AK12" s="604"/>
      <c r="AL12" s="605"/>
      <c r="AM12" s="614"/>
      <c r="AQ12" s="65" t="s">
        <v>33</v>
      </c>
      <c r="AR12" s="226" t="s">
        <v>27</v>
      </c>
      <c r="AS12" s="227" t="s">
        <v>28</v>
      </c>
      <c r="AT12" s="228"/>
      <c r="AU12" s="229"/>
      <c r="AV12" s="11"/>
      <c r="AW12" s="11"/>
      <c r="AX12" s="11"/>
      <c r="AY12" s="11"/>
      <c r="AZ12" s="11"/>
      <c r="BA12" s="11"/>
      <c r="BB12" s="10"/>
      <c r="BC12" s="10"/>
      <c r="BD12" s="10"/>
      <c r="BE12" s="10"/>
      <c r="BF12" s="10"/>
    </row>
    <row r="13" spans="1:58" ht="13.65" customHeight="1" x14ac:dyDescent="0.2">
      <c r="A13" s="46">
        <f>ROW()</f>
        <v>13</v>
      </c>
      <c r="B13" s="470">
        <v>7.7</v>
      </c>
      <c r="C13" s="471"/>
      <c r="D13" s="471"/>
      <c r="E13" s="472"/>
      <c r="F13" s="405" t="s">
        <v>696</v>
      </c>
      <c r="G13" s="405"/>
      <c r="H13" s="405"/>
      <c r="I13" s="405"/>
      <c r="J13" s="405"/>
      <c r="K13" s="405"/>
      <c r="L13" s="405"/>
      <c r="M13" s="405"/>
      <c r="N13" s="405"/>
      <c r="O13" s="405"/>
      <c r="P13" s="405"/>
      <c r="Q13" s="405"/>
      <c r="R13" s="405"/>
      <c r="S13" s="405"/>
      <c r="T13" s="405"/>
      <c r="U13" s="405"/>
      <c r="V13" s="405"/>
      <c r="W13" s="405"/>
      <c r="X13" s="595" t="s">
        <v>33</v>
      </c>
      <c r="Y13" s="595"/>
      <c r="Z13" s="595"/>
      <c r="AA13" s="595"/>
      <c r="AB13" s="595"/>
      <c r="AC13" s="595"/>
      <c r="AD13" s="595"/>
      <c r="AE13" s="603"/>
      <c r="AF13" s="604"/>
      <c r="AG13" s="604"/>
      <c r="AH13" s="604"/>
      <c r="AI13" s="604"/>
      <c r="AJ13" s="604"/>
      <c r="AK13" s="604"/>
      <c r="AL13" s="605"/>
      <c r="AM13" s="614"/>
      <c r="AQ13" s="65" t="s">
        <v>33</v>
      </c>
      <c r="AR13" s="226" t="s">
        <v>27</v>
      </c>
      <c r="AS13" s="227" t="s">
        <v>28</v>
      </c>
      <c r="AT13" s="228"/>
      <c r="AU13" s="229"/>
      <c r="AV13" s="11"/>
      <c r="AW13" s="11"/>
      <c r="AX13" s="11"/>
      <c r="AY13" s="11"/>
      <c r="AZ13" s="11"/>
      <c r="BA13" s="11"/>
      <c r="BB13" s="10"/>
      <c r="BC13" s="10"/>
      <c r="BD13" s="10"/>
      <c r="BE13" s="10"/>
      <c r="BF13" s="10"/>
    </row>
    <row r="14" spans="1:58" ht="13.65" customHeight="1" x14ac:dyDescent="0.2">
      <c r="A14" s="46">
        <f>ROW()</f>
        <v>14</v>
      </c>
      <c r="B14" s="470">
        <v>7.7</v>
      </c>
      <c r="C14" s="471"/>
      <c r="D14" s="471"/>
      <c r="E14" s="472"/>
      <c r="F14" s="405" t="s">
        <v>695</v>
      </c>
      <c r="G14" s="405"/>
      <c r="H14" s="405"/>
      <c r="I14" s="405"/>
      <c r="J14" s="405"/>
      <c r="K14" s="405"/>
      <c r="L14" s="405"/>
      <c r="M14" s="405"/>
      <c r="N14" s="405"/>
      <c r="O14" s="405"/>
      <c r="P14" s="405"/>
      <c r="Q14" s="405"/>
      <c r="R14" s="405"/>
      <c r="S14" s="405"/>
      <c r="T14" s="405"/>
      <c r="U14" s="405"/>
      <c r="V14" s="405"/>
      <c r="W14" s="405"/>
      <c r="X14" s="595" t="s">
        <v>33</v>
      </c>
      <c r="Y14" s="595"/>
      <c r="Z14" s="595"/>
      <c r="AA14" s="595"/>
      <c r="AB14" s="595"/>
      <c r="AC14" s="595"/>
      <c r="AD14" s="595"/>
      <c r="AE14" s="603"/>
      <c r="AF14" s="604"/>
      <c r="AG14" s="604"/>
      <c r="AH14" s="604"/>
      <c r="AI14" s="604"/>
      <c r="AJ14" s="604"/>
      <c r="AK14" s="604"/>
      <c r="AL14" s="605"/>
      <c r="AM14" s="614"/>
      <c r="AQ14" s="65" t="s">
        <v>33</v>
      </c>
      <c r="AR14" s="226" t="s">
        <v>27</v>
      </c>
      <c r="AS14" s="227" t="s">
        <v>28</v>
      </c>
      <c r="AT14" s="228"/>
      <c r="AU14" s="229"/>
      <c r="AV14" s="11"/>
      <c r="AW14" s="11"/>
      <c r="AX14" s="11"/>
      <c r="AY14" s="11"/>
      <c r="AZ14" s="11"/>
      <c r="BA14" s="11"/>
      <c r="BB14" s="10"/>
      <c r="BC14" s="10"/>
      <c r="BD14" s="10"/>
      <c r="BE14" s="10"/>
      <c r="BF14" s="10"/>
    </row>
    <row r="15" spans="1:58" ht="13.65" customHeight="1" x14ac:dyDescent="0.2">
      <c r="A15" s="46">
        <f>ROW()</f>
        <v>15</v>
      </c>
      <c r="B15" s="470">
        <v>7.8</v>
      </c>
      <c r="C15" s="471"/>
      <c r="D15" s="471"/>
      <c r="E15" s="472"/>
      <c r="F15" s="405" t="s">
        <v>694</v>
      </c>
      <c r="G15" s="405"/>
      <c r="H15" s="405"/>
      <c r="I15" s="405"/>
      <c r="J15" s="405"/>
      <c r="K15" s="405"/>
      <c r="L15" s="405"/>
      <c r="M15" s="405"/>
      <c r="N15" s="405"/>
      <c r="O15" s="405"/>
      <c r="P15" s="405"/>
      <c r="Q15" s="405"/>
      <c r="R15" s="405"/>
      <c r="S15" s="405"/>
      <c r="T15" s="405"/>
      <c r="U15" s="405"/>
      <c r="V15" s="405"/>
      <c r="W15" s="405"/>
      <c r="X15" s="595" t="s">
        <v>33</v>
      </c>
      <c r="Y15" s="595"/>
      <c r="Z15" s="595"/>
      <c r="AA15" s="595"/>
      <c r="AB15" s="595"/>
      <c r="AC15" s="595"/>
      <c r="AD15" s="595"/>
      <c r="AE15" s="603"/>
      <c r="AF15" s="604"/>
      <c r="AG15" s="604"/>
      <c r="AH15" s="604"/>
      <c r="AI15" s="604"/>
      <c r="AJ15" s="604"/>
      <c r="AK15" s="604"/>
      <c r="AL15" s="605"/>
      <c r="AM15" s="614"/>
      <c r="AQ15" s="65" t="s">
        <v>33</v>
      </c>
      <c r="AR15" s="226" t="s">
        <v>27</v>
      </c>
      <c r="AS15" s="227" t="s">
        <v>28</v>
      </c>
      <c r="AT15" s="228"/>
      <c r="AU15" s="229"/>
      <c r="AV15" s="11"/>
      <c r="AW15" s="11"/>
      <c r="AX15" s="11"/>
      <c r="AY15" s="11"/>
      <c r="AZ15" s="11"/>
      <c r="BA15" s="11"/>
      <c r="BB15" s="10"/>
      <c r="BC15" s="10"/>
      <c r="BD15" s="10"/>
      <c r="BE15" s="10"/>
      <c r="BF15" s="10"/>
    </row>
    <row r="16" spans="1:58" ht="13.65" customHeight="1" x14ac:dyDescent="0.2">
      <c r="A16" s="46">
        <f>ROW()</f>
        <v>16</v>
      </c>
      <c r="B16" s="470" t="s">
        <v>632</v>
      </c>
      <c r="C16" s="471"/>
      <c r="D16" s="471"/>
      <c r="E16" s="472"/>
      <c r="F16" s="405" t="s">
        <v>721</v>
      </c>
      <c r="G16" s="405"/>
      <c r="H16" s="405"/>
      <c r="I16" s="405"/>
      <c r="J16" s="405"/>
      <c r="K16" s="405"/>
      <c r="L16" s="405"/>
      <c r="M16" s="405"/>
      <c r="N16" s="405"/>
      <c r="O16" s="405"/>
      <c r="P16" s="405"/>
      <c r="Q16" s="405"/>
      <c r="R16" s="405"/>
      <c r="S16" s="405"/>
      <c r="T16" s="405"/>
      <c r="U16" s="405"/>
      <c r="V16" s="405"/>
      <c r="W16" s="405"/>
      <c r="X16" s="687" t="s">
        <v>33</v>
      </c>
      <c r="Y16" s="687"/>
      <c r="Z16" s="687"/>
      <c r="AA16" s="687"/>
      <c r="AB16" s="687"/>
      <c r="AC16" s="687"/>
      <c r="AD16" s="687"/>
      <c r="AE16" s="603"/>
      <c r="AF16" s="604"/>
      <c r="AG16" s="604"/>
      <c r="AH16" s="604"/>
      <c r="AI16" s="604"/>
      <c r="AJ16" s="604"/>
      <c r="AK16" s="604"/>
      <c r="AL16" s="605"/>
      <c r="AM16" s="614"/>
      <c r="AQ16" s="65" t="s">
        <v>33</v>
      </c>
      <c r="AR16" s="226" t="s">
        <v>27</v>
      </c>
      <c r="AS16" s="227" t="s">
        <v>28</v>
      </c>
      <c r="AT16" s="228"/>
      <c r="AU16" s="229"/>
      <c r="AV16" s="14"/>
      <c r="AW16" s="11"/>
      <c r="AX16" s="11"/>
      <c r="AY16" s="11"/>
      <c r="AZ16" s="11"/>
      <c r="BA16" s="11"/>
      <c r="BB16" s="10"/>
      <c r="BC16" s="10"/>
      <c r="BD16" s="10"/>
      <c r="BE16" s="10"/>
      <c r="BF16" s="10"/>
    </row>
    <row r="17" spans="1:58" ht="13.65" customHeight="1" x14ac:dyDescent="0.2">
      <c r="A17" s="46">
        <f>ROW()</f>
        <v>17</v>
      </c>
      <c r="B17" s="470"/>
      <c r="C17" s="471"/>
      <c r="D17" s="471"/>
      <c r="E17" s="472"/>
      <c r="F17" s="405" t="s">
        <v>693</v>
      </c>
      <c r="G17" s="405"/>
      <c r="H17" s="405"/>
      <c r="I17" s="405"/>
      <c r="J17" s="405"/>
      <c r="K17" s="405"/>
      <c r="L17" s="405"/>
      <c r="M17" s="405"/>
      <c r="N17" s="405"/>
      <c r="O17" s="405"/>
      <c r="P17" s="405"/>
      <c r="Q17" s="405"/>
      <c r="R17" s="405"/>
      <c r="S17" s="405"/>
      <c r="T17" s="405"/>
      <c r="U17" s="405"/>
      <c r="V17" s="405"/>
      <c r="W17" s="405"/>
      <c r="X17" s="687" t="s">
        <v>33</v>
      </c>
      <c r="Y17" s="687"/>
      <c r="Z17" s="687"/>
      <c r="AA17" s="687"/>
      <c r="AB17" s="687"/>
      <c r="AC17" s="687"/>
      <c r="AD17" s="687"/>
      <c r="AE17" s="603"/>
      <c r="AF17" s="604"/>
      <c r="AG17" s="604"/>
      <c r="AH17" s="604"/>
      <c r="AI17" s="604"/>
      <c r="AJ17" s="604"/>
      <c r="AK17" s="604"/>
      <c r="AL17" s="605"/>
      <c r="AM17" s="614"/>
      <c r="AQ17" s="65" t="s">
        <v>33</v>
      </c>
      <c r="AR17" s="226" t="s">
        <v>27</v>
      </c>
      <c r="AS17" s="227" t="s">
        <v>28</v>
      </c>
      <c r="AT17" s="228"/>
      <c r="AU17" s="229"/>
      <c r="AV17" s="14"/>
      <c r="AW17" s="11"/>
      <c r="AX17" s="11"/>
      <c r="AY17" s="11"/>
      <c r="AZ17" s="11"/>
      <c r="BA17" s="11"/>
      <c r="BB17" s="10"/>
      <c r="BC17" s="10"/>
      <c r="BD17" s="10"/>
      <c r="BE17" s="10"/>
      <c r="BF17" s="10"/>
    </row>
    <row r="18" spans="1:58" ht="13.65" customHeight="1" x14ac:dyDescent="0.2">
      <c r="A18" s="46">
        <f>ROW()</f>
        <v>18</v>
      </c>
      <c r="B18" s="470"/>
      <c r="C18" s="471"/>
      <c r="D18" s="471"/>
      <c r="E18" s="472"/>
      <c r="F18" s="405" t="s">
        <v>692</v>
      </c>
      <c r="G18" s="405"/>
      <c r="H18" s="405"/>
      <c r="I18" s="405"/>
      <c r="J18" s="405"/>
      <c r="K18" s="405"/>
      <c r="L18" s="405"/>
      <c r="M18" s="405"/>
      <c r="N18" s="405"/>
      <c r="O18" s="405"/>
      <c r="P18" s="405"/>
      <c r="Q18" s="405"/>
      <c r="R18" s="405"/>
      <c r="S18" s="405"/>
      <c r="T18" s="405"/>
      <c r="U18" s="405"/>
      <c r="V18" s="405"/>
      <c r="W18" s="405"/>
      <c r="X18" s="687" t="s">
        <v>33</v>
      </c>
      <c r="Y18" s="687"/>
      <c r="Z18" s="687"/>
      <c r="AA18" s="687"/>
      <c r="AB18" s="687"/>
      <c r="AC18" s="687"/>
      <c r="AD18" s="687"/>
      <c r="AE18" s="603"/>
      <c r="AF18" s="604"/>
      <c r="AG18" s="604"/>
      <c r="AH18" s="604"/>
      <c r="AI18" s="604"/>
      <c r="AJ18" s="604"/>
      <c r="AK18" s="604"/>
      <c r="AL18" s="605"/>
      <c r="AM18" s="614"/>
      <c r="AQ18" s="76" t="s">
        <v>33</v>
      </c>
      <c r="AR18" s="226" t="s">
        <v>27</v>
      </c>
      <c r="AS18" s="227" t="s">
        <v>28</v>
      </c>
      <c r="AT18" s="228"/>
      <c r="AU18" s="229"/>
      <c r="AV18" s="14"/>
      <c r="AW18" s="11"/>
      <c r="AX18" s="11"/>
      <c r="AY18" s="11"/>
      <c r="AZ18" s="11"/>
      <c r="BA18" s="11"/>
      <c r="BB18" s="10"/>
      <c r="BC18" s="10"/>
      <c r="BD18" s="10"/>
      <c r="BE18" s="10"/>
      <c r="BF18" s="10"/>
    </row>
    <row r="19" spans="1:58" ht="13.65" customHeight="1" x14ac:dyDescent="0.2">
      <c r="A19" s="46">
        <f>ROW()</f>
        <v>19</v>
      </c>
      <c r="B19" s="470" t="s">
        <v>633</v>
      </c>
      <c r="C19" s="471"/>
      <c r="D19" s="471"/>
      <c r="E19" s="472"/>
      <c r="F19" s="405" t="s">
        <v>408</v>
      </c>
      <c r="G19" s="405"/>
      <c r="H19" s="405"/>
      <c r="I19" s="405"/>
      <c r="J19" s="405"/>
      <c r="K19" s="405"/>
      <c r="L19" s="405"/>
      <c r="M19" s="405"/>
      <c r="N19" s="405"/>
      <c r="O19" s="405"/>
      <c r="P19" s="405"/>
      <c r="Q19" s="405"/>
      <c r="R19" s="405"/>
      <c r="S19" s="405"/>
      <c r="T19" s="405"/>
      <c r="U19" s="405"/>
      <c r="V19" s="405"/>
      <c r="W19" s="405"/>
      <c r="X19" s="687" t="s">
        <v>33</v>
      </c>
      <c r="Y19" s="687"/>
      <c r="Z19" s="687"/>
      <c r="AA19" s="687"/>
      <c r="AB19" s="687"/>
      <c r="AC19" s="687"/>
      <c r="AD19" s="687"/>
      <c r="AE19" s="603"/>
      <c r="AF19" s="604"/>
      <c r="AG19" s="604"/>
      <c r="AH19" s="604"/>
      <c r="AI19" s="604"/>
      <c r="AJ19" s="604"/>
      <c r="AK19" s="604"/>
      <c r="AL19" s="605"/>
      <c r="AM19" s="614"/>
      <c r="AQ19" s="65" t="s">
        <v>33</v>
      </c>
      <c r="AR19" s="226" t="s">
        <v>27</v>
      </c>
      <c r="AS19" s="227" t="s">
        <v>28</v>
      </c>
      <c r="AT19" s="228"/>
      <c r="AU19" s="229"/>
      <c r="AV19" s="14"/>
      <c r="AW19" s="11"/>
      <c r="AX19" s="11"/>
      <c r="AY19" s="11"/>
      <c r="AZ19" s="11"/>
      <c r="BA19" s="11"/>
      <c r="BB19" s="10"/>
      <c r="BC19" s="10"/>
      <c r="BD19" s="10"/>
      <c r="BE19" s="10"/>
      <c r="BF19" s="10"/>
    </row>
    <row r="20" spans="1:58" ht="13.65" customHeight="1" x14ac:dyDescent="0.2">
      <c r="A20" s="46">
        <f>ROW()</f>
        <v>20</v>
      </c>
      <c r="B20" s="470"/>
      <c r="C20" s="471"/>
      <c r="D20" s="471"/>
      <c r="E20" s="472"/>
      <c r="F20" s="405" t="s">
        <v>691</v>
      </c>
      <c r="G20" s="405"/>
      <c r="H20" s="405"/>
      <c r="I20" s="405"/>
      <c r="J20" s="405"/>
      <c r="K20" s="405"/>
      <c r="L20" s="405"/>
      <c r="M20" s="405"/>
      <c r="N20" s="405"/>
      <c r="O20" s="405"/>
      <c r="P20" s="405"/>
      <c r="Q20" s="405"/>
      <c r="R20" s="405"/>
      <c r="S20" s="405"/>
      <c r="T20" s="405"/>
      <c r="U20" s="405"/>
      <c r="V20" s="405"/>
      <c r="W20" s="405"/>
      <c r="X20" s="595" t="s">
        <v>33</v>
      </c>
      <c r="Y20" s="595"/>
      <c r="Z20" s="595"/>
      <c r="AA20" s="595"/>
      <c r="AB20" s="595"/>
      <c r="AC20" s="595"/>
      <c r="AD20" s="595"/>
      <c r="AE20" s="603"/>
      <c r="AF20" s="604"/>
      <c r="AG20" s="604"/>
      <c r="AH20" s="604"/>
      <c r="AI20" s="604"/>
      <c r="AJ20" s="604"/>
      <c r="AK20" s="604"/>
      <c r="AL20" s="605"/>
      <c r="AM20" s="614"/>
      <c r="AQ20" s="65" t="s">
        <v>33</v>
      </c>
      <c r="AR20" s="226" t="s">
        <v>27</v>
      </c>
      <c r="AS20" s="227" t="s">
        <v>28</v>
      </c>
      <c r="AT20" s="228"/>
      <c r="AU20" s="229"/>
      <c r="AV20" s="14"/>
      <c r="AW20" s="11"/>
      <c r="AX20" s="11"/>
      <c r="AY20" s="11"/>
      <c r="AZ20" s="11"/>
      <c r="BA20" s="11"/>
      <c r="BB20" s="10"/>
      <c r="BC20" s="10"/>
      <c r="BD20" s="10"/>
      <c r="BE20" s="10"/>
      <c r="BF20" s="10"/>
    </row>
    <row r="21" spans="1:58" ht="13.65" customHeight="1" x14ac:dyDescent="0.2">
      <c r="A21" s="46">
        <f>ROW()</f>
        <v>21</v>
      </c>
      <c r="B21" s="470"/>
      <c r="C21" s="471"/>
      <c r="D21" s="471"/>
      <c r="E21" s="472"/>
      <c r="F21" s="405" t="s">
        <v>413</v>
      </c>
      <c r="G21" s="405"/>
      <c r="H21" s="405"/>
      <c r="I21" s="405"/>
      <c r="J21" s="405"/>
      <c r="K21" s="405"/>
      <c r="L21" s="405"/>
      <c r="M21" s="405"/>
      <c r="N21" s="405"/>
      <c r="O21" s="405"/>
      <c r="P21" s="405"/>
      <c r="Q21" s="405"/>
      <c r="R21" s="405"/>
      <c r="S21" s="405"/>
      <c r="T21" s="405"/>
      <c r="U21" s="405"/>
      <c r="V21" s="405"/>
      <c r="W21" s="405"/>
      <c r="X21" s="595" t="s">
        <v>33</v>
      </c>
      <c r="Y21" s="595"/>
      <c r="Z21" s="595"/>
      <c r="AA21" s="595"/>
      <c r="AB21" s="595"/>
      <c r="AC21" s="595"/>
      <c r="AD21" s="595"/>
      <c r="AE21" s="603"/>
      <c r="AF21" s="604"/>
      <c r="AG21" s="604"/>
      <c r="AH21" s="604"/>
      <c r="AI21" s="604"/>
      <c r="AJ21" s="604"/>
      <c r="AK21" s="604"/>
      <c r="AL21" s="605"/>
      <c r="AM21" s="614"/>
      <c r="AQ21" s="65" t="s">
        <v>33</v>
      </c>
      <c r="AR21" s="226" t="s">
        <v>27</v>
      </c>
      <c r="AS21" s="227" t="s">
        <v>28</v>
      </c>
      <c r="AT21" s="228"/>
      <c r="AU21" s="229"/>
      <c r="AV21" s="14"/>
      <c r="AW21" s="11"/>
      <c r="AX21" s="11"/>
      <c r="AY21" s="11"/>
      <c r="AZ21" s="11"/>
      <c r="BA21" s="11"/>
      <c r="BB21" s="10"/>
      <c r="BC21" s="10"/>
      <c r="BD21" s="10"/>
      <c r="BE21" s="10"/>
      <c r="BF21" s="10"/>
    </row>
    <row r="22" spans="1:58" ht="13.65" customHeight="1" x14ac:dyDescent="0.2">
      <c r="A22" s="46">
        <f>ROW()</f>
        <v>22</v>
      </c>
      <c r="B22" s="470"/>
      <c r="C22" s="471"/>
      <c r="D22" s="471"/>
      <c r="E22" s="472"/>
      <c r="F22" s="405" t="s">
        <v>412</v>
      </c>
      <c r="G22" s="405"/>
      <c r="H22" s="405"/>
      <c r="I22" s="405"/>
      <c r="J22" s="405"/>
      <c r="K22" s="405"/>
      <c r="L22" s="405"/>
      <c r="M22" s="405"/>
      <c r="N22" s="405"/>
      <c r="O22" s="405"/>
      <c r="P22" s="405"/>
      <c r="Q22" s="405"/>
      <c r="R22" s="405"/>
      <c r="S22" s="405"/>
      <c r="T22" s="405"/>
      <c r="U22" s="405"/>
      <c r="V22" s="405"/>
      <c r="W22" s="405"/>
      <c r="X22" s="595" t="s">
        <v>33</v>
      </c>
      <c r="Y22" s="595"/>
      <c r="Z22" s="595"/>
      <c r="AA22" s="595"/>
      <c r="AB22" s="595"/>
      <c r="AC22" s="595"/>
      <c r="AD22" s="595"/>
      <c r="AE22" s="603"/>
      <c r="AF22" s="604"/>
      <c r="AG22" s="604"/>
      <c r="AH22" s="604"/>
      <c r="AI22" s="604"/>
      <c r="AJ22" s="604"/>
      <c r="AK22" s="604"/>
      <c r="AL22" s="605"/>
      <c r="AM22" s="614"/>
      <c r="AQ22" s="69" t="s">
        <v>33</v>
      </c>
      <c r="AR22" s="226" t="s">
        <v>27</v>
      </c>
      <c r="AS22" s="227" t="s">
        <v>28</v>
      </c>
      <c r="AT22" s="228"/>
      <c r="AU22" s="229"/>
      <c r="AV22" s="11"/>
      <c r="AW22" s="11"/>
      <c r="AX22" s="11"/>
      <c r="AY22" s="11"/>
      <c r="AZ22" s="11"/>
      <c r="BA22" s="11"/>
      <c r="BB22" s="10"/>
      <c r="BC22" s="10"/>
      <c r="BD22" s="10"/>
      <c r="BE22" s="10"/>
      <c r="BF22" s="10"/>
    </row>
    <row r="23" spans="1:58" ht="13.65" customHeight="1" x14ac:dyDescent="0.2">
      <c r="A23" s="46">
        <f>ROW()</f>
        <v>23</v>
      </c>
      <c r="B23" s="545"/>
      <c r="C23" s="546"/>
      <c r="D23" s="546"/>
      <c r="E23" s="547"/>
      <c r="F23" s="444" t="s">
        <v>94</v>
      </c>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3"/>
      <c r="AF23" s="441"/>
      <c r="AG23" s="441"/>
      <c r="AH23" s="441"/>
      <c r="AI23" s="441"/>
      <c r="AJ23" s="441"/>
      <c r="AK23" s="441"/>
      <c r="AL23" s="442"/>
      <c r="AM23" s="613"/>
      <c r="AO23" s="20" t="s">
        <v>95</v>
      </c>
      <c r="AR23" s="168"/>
      <c r="AS23" s="165"/>
      <c r="AT23" s="165"/>
      <c r="AU23" s="165"/>
      <c r="AV23" s="5"/>
      <c r="AW23" s="5"/>
      <c r="AX23" s="5"/>
      <c r="AY23" s="5"/>
      <c r="AZ23" s="5"/>
      <c r="BA23" s="5"/>
    </row>
    <row r="24" spans="1:58" ht="13.65" customHeight="1" x14ac:dyDescent="0.2">
      <c r="A24" s="46">
        <f>ROW()</f>
        <v>24</v>
      </c>
      <c r="B24" s="470"/>
      <c r="C24" s="471"/>
      <c r="D24" s="471"/>
      <c r="E24" s="472"/>
      <c r="F24" s="405" t="s">
        <v>699</v>
      </c>
      <c r="G24" s="405"/>
      <c r="H24" s="405"/>
      <c r="I24" s="405"/>
      <c r="J24" s="405"/>
      <c r="K24" s="405"/>
      <c r="L24" s="405"/>
      <c r="M24" s="405"/>
      <c r="N24" s="405"/>
      <c r="O24" s="405"/>
      <c r="P24" s="405"/>
      <c r="Q24" s="405"/>
      <c r="R24" s="405"/>
      <c r="S24" s="405"/>
      <c r="T24" s="405"/>
      <c r="U24" s="598" t="s">
        <v>33</v>
      </c>
      <c r="V24" s="598"/>
      <c r="W24" s="598"/>
      <c r="X24" s="598"/>
      <c r="Y24" s="598"/>
      <c r="Z24" s="598"/>
      <c r="AA24" s="598"/>
      <c r="AB24" s="598"/>
      <c r="AC24" s="598"/>
      <c r="AD24" s="598"/>
      <c r="AE24" s="603"/>
      <c r="AF24" s="604"/>
      <c r="AG24" s="604"/>
      <c r="AH24" s="604"/>
      <c r="AI24" s="604"/>
      <c r="AJ24" s="604"/>
      <c r="AK24" s="604"/>
      <c r="AL24" s="605"/>
      <c r="AM24" s="613"/>
      <c r="AQ24" s="65" t="s">
        <v>33</v>
      </c>
      <c r="AR24" s="230" t="s">
        <v>96</v>
      </c>
      <c r="AS24" s="231" t="s">
        <v>97</v>
      </c>
      <c r="AT24" s="165"/>
      <c r="AU24" s="165"/>
      <c r="AV24" s="5"/>
      <c r="AW24" s="5"/>
      <c r="AX24" s="5"/>
      <c r="AY24" s="5"/>
      <c r="AZ24" s="5"/>
      <c r="BA24" s="5"/>
    </row>
    <row r="25" spans="1:58" ht="13.65" customHeight="1" x14ac:dyDescent="0.2">
      <c r="A25" s="46">
        <f>ROW()</f>
        <v>25</v>
      </c>
      <c r="B25" s="470"/>
      <c r="C25" s="471"/>
      <c r="D25" s="471"/>
      <c r="E25" s="472"/>
      <c r="F25" s="405" t="s">
        <v>700</v>
      </c>
      <c r="G25" s="405"/>
      <c r="H25" s="405"/>
      <c r="I25" s="405"/>
      <c r="J25" s="405"/>
      <c r="K25" s="405"/>
      <c r="L25" s="405"/>
      <c r="M25" s="405"/>
      <c r="N25" s="405"/>
      <c r="O25" s="405"/>
      <c r="P25" s="405"/>
      <c r="Q25" s="405"/>
      <c r="R25" s="405"/>
      <c r="S25" s="405"/>
      <c r="T25" s="405"/>
      <c r="U25" s="595" t="s">
        <v>33</v>
      </c>
      <c r="V25" s="595"/>
      <c r="W25" s="595"/>
      <c r="X25" s="595"/>
      <c r="Y25" s="595"/>
      <c r="Z25" s="595"/>
      <c r="AA25" s="595"/>
      <c r="AB25" s="595"/>
      <c r="AC25" s="595"/>
      <c r="AD25" s="595"/>
      <c r="AE25" s="603"/>
      <c r="AF25" s="604"/>
      <c r="AG25" s="604"/>
      <c r="AH25" s="604"/>
      <c r="AI25" s="604"/>
      <c r="AJ25" s="604"/>
      <c r="AK25" s="604"/>
      <c r="AL25" s="605"/>
      <c r="AM25" s="613"/>
      <c r="AQ25" s="65" t="s">
        <v>33</v>
      </c>
      <c r="AR25" s="230" t="s">
        <v>27</v>
      </c>
      <c r="AS25" s="231" t="s">
        <v>28</v>
      </c>
      <c r="AT25" s="165"/>
      <c r="AU25" s="165"/>
      <c r="AV25" s="5"/>
      <c r="AW25" s="5"/>
      <c r="AX25" s="5"/>
      <c r="AY25" s="5"/>
      <c r="AZ25" s="5"/>
      <c r="BA25" s="5"/>
    </row>
    <row r="26" spans="1:58" ht="13.65" customHeight="1" x14ac:dyDescent="0.2">
      <c r="A26" s="46">
        <f>ROW()</f>
        <v>26</v>
      </c>
      <c r="B26" s="470"/>
      <c r="C26" s="471"/>
      <c r="D26" s="471"/>
      <c r="E26" s="472"/>
      <c r="F26" s="405" t="s">
        <v>701</v>
      </c>
      <c r="G26" s="405"/>
      <c r="H26" s="405"/>
      <c r="I26" s="405"/>
      <c r="J26" s="405"/>
      <c r="K26" s="405"/>
      <c r="L26" s="405"/>
      <c r="M26" s="405"/>
      <c r="N26" s="405"/>
      <c r="O26" s="405"/>
      <c r="P26" s="405"/>
      <c r="Q26" s="405"/>
      <c r="R26" s="405"/>
      <c r="S26" s="405"/>
      <c r="T26" s="405"/>
      <c r="U26" s="595" t="s">
        <v>33</v>
      </c>
      <c r="V26" s="595"/>
      <c r="W26" s="595"/>
      <c r="X26" s="595"/>
      <c r="Y26" s="595"/>
      <c r="Z26" s="595"/>
      <c r="AA26" s="595"/>
      <c r="AB26" s="688"/>
      <c r="AC26" s="688"/>
      <c r="AD26" s="688"/>
      <c r="AE26" s="603"/>
      <c r="AF26" s="604"/>
      <c r="AG26" s="604"/>
      <c r="AH26" s="604"/>
      <c r="AI26" s="604"/>
      <c r="AJ26" s="604"/>
      <c r="AK26" s="604"/>
      <c r="AL26" s="605"/>
      <c r="AM26" s="613"/>
      <c r="AQ26" s="77" t="s">
        <v>33</v>
      </c>
      <c r="AR26" s="226" t="s">
        <v>28</v>
      </c>
      <c r="AS26" s="226" t="s">
        <v>98</v>
      </c>
      <c r="AT26" s="226" t="s">
        <v>99</v>
      </c>
      <c r="AU26" s="226" t="s">
        <v>100</v>
      </c>
      <c r="AV26" s="5"/>
      <c r="AW26" s="5"/>
      <c r="AX26" s="5"/>
      <c r="AY26" s="5"/>
      <c r="AZ26" s="5"/>
      <c r="BA26" s="5"/>
    </row>
    <row r="27" spans="1:58" ht="13.65" customHeight="1" x14ac:dyDescent="0.2">
      <c r="A27" s="46">
        <f>ROW()</f>
        <v>27</v>
      </c>
      <c r="B27" s="470"/>
      <c r="C27" s="471"/>
      <c r="D27" s="471"/>
      <c r="E27" s="472"/>
      <c r="F27" s="408" t="s">
        <v>201</v>
      </c>
      <c r="G27" s="408"/>
      <c r="H27" s="408"/>
      <c r="I27" s="408"/>
      <c r="J27" s="408"/>
      <c r="K27" s="408"/>
      <c r="L27" s="408"/>
      <c r="M27" s="408"/>
      <c r="N27" s="408"/>
      <c r="O27" s="408"/>
      <c r="P27" s="408"/>
      <c r="Q27" s="408"/>
      <c r="R27" s="408"/>
      <c r="S27" s="408"/>
      <c r="T27" s="408"/>
      <c r="U27" s="408"/>
      <c r="V27" s="408"/>
      <c r="W27" s="408"/>
      <c r="X27" s="408"/>
      <c r="Y27" s="408"/>
      <c r="Z27" s="408"/>
      <c r="AA27" s="408"/>
      <c r="AB27" s="67"/>
      <c r="AC27" s="67"/>
      <c r="AD27" s="89"/>
      <c r="AE27" s="603"/>
      <c r="AF27" s="604"/>
      <c r="AG27" s="604"/>
      <c r="AH27" s="604"/>
      <c r="AI27" s="604"/>
      <c r="AJ27" s="604"/>
      <c r="AK27" s="604"/>
      <c r="AL27" s="605"/>
      <c r="AM27" s="613"/>
      <c r="AQ27" s="237"/>
      <c r="AR27" s="189"/>
      <c r="AS27" s="238"/>
      <c r="AT27" s="176"/>
      <c r="AU27" s="165"/>
      <c r="AV27" s="5"/>
      <c r="AW27" s="5"/>
      <c r="AX27" s="5"/>
      <c r="AY27" s="5"/>
      <c r="AZ27" s="5"/>
      <c r="BA27" s="5"/>
    </row>
    <row r="28" spans="1:58" ht="13.65" customHeight="1" x14ac:dyDescent="0.2">
      <c r="A28" s="46">
        <f>ROW()</f>
        <v>28</v>
      </c>
      <c r="B28" s="470"/>
      <c r="C28" s="471"/>
      <c r="D28" s="471"/>
      <c r="E28" s="472"/>
      <c r="F28" s="404" t="s">
        <v>702</v>
      </c>
      <c r="G28" s="405"/>
      <c r="H28" s="405"/>
      <c r="I28" s="405"/>
      <c r="J28" s="405"/>
      <c r="K28" s="405"/>
      <c r="L28" s="405"/>
      <c r="M28" s="405"/>
      <c r="N28" s="405"/>
      <c r="O28" s="405"/>
      <c r="P28" s="405"/>
      <c r="Q28" s="405"/>
      <c r="R28" s="405"/>
      <c r="S28" s="405"/>
      <c r="T28" s="406"/>
      <c r="U28" s="689" t="s">
        <v>106</v>
      </c>
      <c r="V28" s="689"/>
      <c r="W28" s="689"/>
      <c r="X28" s="689"/>
      <c r="Y28" s="689"/>
      <c r="Z28" s="689"/>
      <c r="AA28" s="689"/>
      <c r="AB28" s="682" t="str">
        <f>IF(units="Select","",AT28)</f>
        <v/>
      </c>
      <c r="AC28" s="683"/>
      <c r="AD28" s="684"/>
      <c r="AE28" s="603"/>
      <c r="AF28" s="604"/>
      <c r="AG28" s="604"/>
      <c r="AH28" s="604"/>
      <c r="AI28" s="604"/>
      <c r="AJ28" s="604"/>
      <c r="AK28" s="604"/>
      <c r="AL28" s="605"/>
      <c r="AM28" s="613"/>
      <c r="AQ28" s="11"/>
      <c r="AR28" s="232" t="s">
        <v>102</v>
      </c>
      <c r="AS28" s="233" t="s">
        <v>101</v>
      </c>
      <c r="AT28" s="236" t="str">
        <f>IF(units=unit_usc,AS28,AR28)</f>
        <v>kg</v>
      </c>
      <c r="AU28" s="165"/>
      <c r="AV28" s="5"/>
      <c r="AW28" s="5"/>
      <c r="AX28" s="5"/>
      <c r="AY28" s="5"/>
      <c r="AZ28" s="5"/>
      <c r="BA28" s="5"/>
    </row>
    <row r="29" spans="1:58" ht="13.65" customHeight="1" x14ac:dyDescent="0.2">
      <c r="A29" s="46">
        <f>ROW()</f>
        <v>29</v>
      </c>
      <c r="B29" s="470"/>
      <c r="C29" s="471"/>
      <c r="D29" s="471"/>
      <c r="E29" s="472"/>
      <c r="F29" s="404" t="s">
        <v>703</v>
      </c>
      <c r="G29" s="405"/>
      <c r="H29" s="405"/>
      <c r="I29" s="405"/>
      <c r="J29" s="405"/>
      <c r="K29" s="405"/>
      <c r="L29" s="405"/>
      <c r="M29" s="405"/>
      <c r="N29" s="405"/>
      <c r="O29" s="405"/>
      <c r="P29" s="405"/>
      <c r="Q29" s="405"/>
      <c r="R29" s="405"/>
      <c r="S29" s="405"/>
      <c r="T29" s="406"/>
      <c r="U29" s="689" t="s">
        <v>106</v>
      </c>
      <c r="V29" s="689"/>
      <c r="W29" s="689"/>
      <c r="X29" s="689"/>
      <c r="Y29" s="689"/>
      <c r="Z29" s="689"/>
      <c r="AA29" s="689"/>
      <c r="AB29" s="463" t="str">
        <f>IF(units="Select","",AT28)</f>
        <v/>
      </c>
      <c r="AC29" s="463"/>
      <c r="AD29" s="685"/>
      <c r="AE29" s="603"/>
      <c r="AF29" s="604"/>
      <c r="AG29" s="604"/>
      <c r="AH29" s="604"/>
      <c r="AI29" s="604"/>
      <c r="AJ29" s="604"/>
      <c r="AK29" s="604"/>
      <c r="AL29" s="605"/>
      <c r="AM29" s="614"/>
      <c r="AQ29" s="11"/>
      <c r="AR29" s="210"/>
      <c r="AS29" s="165"/>
      <c r="AT29" s="165"/>
      <c r="AU29" s="165"/>
      <c r="AV29" s="5"/>
      <c r="AW29" s="5"/>
      <c r="AX29" s="5"/>
      <c r="AY29" s="5"/>
      <c r="AZ29" s="5"/>
      <c r="BA29" s="5"/>
    </row>
    <row r="30" spans="1:58" s="35" customFormat="1" ht="13.65" customHeight="1" x14ac:dyDescent="0.2">
      <c r="A30" s="46">
        <f>ROW()</f>
        <v>30</v>
      </c>
      <c r="B30" s="470"/>
      <c r="C30" s="471"/>
      <c r="D30" s="471"/>
      <c r="E30" s="472"/>
      <c r="F30" s="404" t="s">
        <v>704</v>
      </c>
      <c r="G30" s="405"/>
      <c r="H30" s="405"/>
      <c r="I30" s="405"/>
      <c r="J30" s="405"/>
      <c r="K30" s="405"/>
      <c r="L30" s="405"/>
      <c r="M30" s="405"/>
      <c r="N30" s="405"/>
      <c r="O30" s="405"/>
      <c r="P30" s="405"/>
      <c r="Q30" s="405"/>
      <c r="R30" s="405"/>
      <c r="S30" s="405"/>
      <c r="T30" s="406"/>
      <c r="U30" s="689" t="s">
        <v>106</v>
      </c>
      <c r="V30" s="689"/>
      <c r="W30" s="689"/>
      <c r="X30" s="689"/>
      <c r="Y30" s="689"/>
      <c r="Z30" s="689"/>
      <c r="AA30" s="689"/>
      <c r="AB30" s="463" t="str">
        <f>IF(units="Select","",AT28)</f>
        <v/>
      </c>
      <c r="AC30" s="463"/>
      <c r="AD30" s="685"/>
      <c r="AE30" s="603"/>
      <c r="AF30" s="604"/>
      <c r="AG30" s="604"/>
      <c r="AH30" s="604"/>
      <c r="AI30" s="604"/>
      <c r="AJ30" s="604"/>
      <c r="AK30" s="604"/>
      <c r="AL30" s="605"/>
      <c r="AM30" s="614"/>
      <c r="AO30" s="20"/>
      <c r="AQ30" s="11"/>
      <c r="AR30" s="210"/>
      <c r="AS30" s="165"/>
      <c r="AT30" s="165"/>
      <c r="AU30" s="165"/>
    </row>
    <row r="31" spans="1:58" ht="13.65" customHeight="1" x14ac:dyDescent="0.2">
      <c r="A31" s="46">
        <f>ROW()</f>
        <v>31</v>
      </c>
      <c r="B31" s="470"/>
      <c r="C31" s="471"/>
      <c r="D31" s="471"/>
      <c r="E31" s="472"/>
      <c r="F31" s="404" t="s">
        <v>705</v>
      </c>
      <c r="G31" s="405"/>
      <c r="H31" s="405"/>
      <c r="I31" s="405"/>
      <c r="J31" s="405"/>
      <c r="K31" s="405"/>
      <c r="L31" s="405"/>
      <c r="M31" s="405"/>
      <c r="N31" s="405"/>
      <c r="O31" s="405"/>
      <c r="P31" s="405"/>
      <c r="Q31" s="405"/>
      <c r="R31" s="405"/>
      <c r="S31" s="405"/>
      <c r="T31" s="406"/>
      <c r="U31" s="689" t="s">
        <v>106</v>
      </c>
      <c r="V31" s="689"/>
      <c r="W31" s="689"/>
      <c r="X31" s="689"/>
      <c r="Y31" s="689"/>
      <c r="Z31" s="689"/>
      <c r="AA31" s="689"/>
      <c r="AB31" s="463" t="str">
        <f>IF(units="Select","",AT28)</f>
        <v/>
      </c>
      <c r="AC31" s="463"/>
      <c r="AD31" s="685"/>
      <c r="AE31" s="603"/>
      <c r="AF31" s="604"/>
      <c r="AG31" s="604"/>
      <c r="AH31" s="604"/>
      <c r="AI31" s="604"/>
      <c r="AJ31" s="604"/>
      <c r="AK31" s="604"/>
      <c r="AL31" s="605"/>
      <c r="AM31" s="614"/>
      <c r="AQ31" s="11"/>
      <c r="AR31" s="167"/>
      <c r="AS31" s="165"/>
      <c r="AT31" s="165"/>
      <c r="AU31" s="165"/>
      <c r="AV31" s="5"/>
      <c r="AW31" s="5"/>
      <c r="AX31" s="5"/>
      <c r="AY31" s="5"/>
      <c r="AZ31" s="5"/>
      <c r="BA31" s="5"/>
    </row>
    <row r="32" spans="1:58" ht="13.65" customHeight="1" x14ac:dyDescent="0.2">
      <c r="A32" s="46">
        <f>ROW()</f>
        <v>32</v>
      </c>
      <c r="B32" s="470"/>
      <c r="C32" s="471"/>
      <c r="D32" s="471"/>
      <c r="E32" s="472"/>
      <c r="F32" s="407" t="s">
        <v>631</v>
      </c>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9"/>
      <c r="AE32" s="603"/>
      <c r="AF32" s="604"/>
      <c r="AG32" s="604"/>
      <c r="AH32" s="604"/>
      <c r="AI32" s="604"/>
      <c r="AJ32" s="604"/>
      <c r="AK32" s="604"/>
      <c r="AL32" s="605"/>
      <c r="AM32" s="614"/>
      <c r="AQ32" s="11"/>
      <c r="AR32" s="167"/>
      <c r="AS32" s="165"/>
      <c r="AT32" s="165"/>
      <c r="AU32" s="165"/>
      <c r="AV32" s="5"/>
      <c r="AW32" s="5"/>
      <c r="AX32" s="5"/>
      <c r="AY32" s="5"/>
      <c r="AZ32" s="5"/>
      <c r="BA32" s="5"/>
    </row>
    <row r="33" spans="1:58" ht="13.65" customHeight="1" x14ac:dyDescent="0.2">
      <c r="A33" s="46">
        <f>ROW()</f>
        <v>33</v>
      </c>
      <c r="B33" s="470"/>
      <c r="C33" s="471"/>
      <c r="D33" s="471"/>
      <c r="E33" s="472"/>
      <c r="F33" s="404" t="s">
        <v>706</v>
      </c>
      <c r="G33" s="405"/>
      <c r="H33" s="405"/>
      <c r="I33" s="405"/>
      <c r="J33" s="405"/>
      <c r="K33" s="405"/>
      <c r="L33" s="405"/>
      <c r="M33" s="405"/>
      <c r="N33" s="405"/>
      <c r="O33" s="405"/>
      <c r="P33" s="405"/>
      <c r="Q33" s="405"/>
      <c r="R33" s="405"/>
      <c r="S33" s="405"/>
      <c r="T33" s="406"/>
      <c r="U33" s="689" t="s">
        <v>106</v>
      </c>
      <c r="V33" s="689"/>
      <c r="W33" s="689"/>
      <c r="X33" s="689"/>
      <c r="Y33" s="689"/>
      <c r="Z33" s="689"/>
      <c r="AA33" s="689"/>
      <c r="AB33" s="463" t="str">
        <f>IF(units="Select","",AT28)</f>
        <v/>
      </c>
      <c r="AC33" s="463"/>
      <c r="AD33" s="685"/>
      <c r="AE33" s="603"/>
      <c r="AF33" s="604"/>
      <c r="AG33" s="604"/>
      <c r="AH33" s="604"/>
      <c r="AI33" s="604"/>
      <c r="AJ33" s="604"/>
      <c r="AK33" s="604"/>
      <c r="AL33" s="605"/>
      <c r="AM33" s="614"/>
      <c r="AQ33" s="11"/>
      <c r="AR33" s="167"/>
      <c r="AS33" s="165"/>
      <c r="AT33" s="165"/>
      <c r="AU33" s="165"/>
      <c r="AV33" s="5"/>
      <c r="AW33" s="5"/>
      <c r="AX33" s="5"/>
      <c r="AY33" s="5"/>
      <c r="AZ33" s="5"/>
      <c r="BA33" s="5"/>
    </row>
    <row r="34" spans="1:58" ht="13.65" customHeight="1" x14ac:dyDescent="0.2">
      <c r="A34" s="46">
        <f>ROW()</f>
        <v>34</v>
      </c>
      <c r="B34" s="470"/>
      <c r="C34" s="471"/>
      <c r="D34" s="471"/>
      <c r="E34" s="472"/>
      <c r="F34" s="404" t="s">
        <v>707</v>
      </c>
      <c r="G34" s="405"/>
      <c r="H34" s="405"/>
      <c r="I34" s="405"/>
      <c r="J34" s="405"/>
      <c r="K34" s="405"/>
      <c r="L34" s="405"/>
      <c r="M34" s="405"/>
      <c r="N34" s="405"/>
      <c r="O34" s="405"/>
      <c r="P34" s="405"/>
      <c r="Q34" s="405"/>
      <c r="R34" s="405"/>
      <c r="S34" s="405"/>
      <c r="T34" s="406"/>
      <c r="U34" s="689" t="s">
        <v>106</v>
      </c>
      <c r="V34" s="689"/>
      <c r="W34" s="689"/>
      <c r="X34" s="689"/>
      <c r="Y34" s="689"/>
      <c r="Z34" s="689"/>
      <c r="AA34" s="689"/>
      <c r="AB34" s="463" t="str">
        <f>IF(units="Select","",AT28)</f>
        <v/>
      </c>
      <c r="AC34" s="463"/>
      <c r="AD34" s="685"/>
      <c r="AE34" s="603"/>
      <c r="AF34" s="604"/>
      <c r="AG34" s="604"/>
      <c r="AH34" s="604"/>
      <c r="AI34" s="604"/>
      <c r="AJ34" s="604"/>
      <c r="AK34" s="604"/>
      <c r="AL34" s="605"/>
      <c r="AM34" s="614"/>
      <c r="AQ34" s="11"/>
      <c r="AR34" s="167"/>
      <c r="AS34" s="165"/>
      <c r="AT34" s="165"/>
      <c r="AU34" s="165"/>
      <c r="AV34" s="5"/>
      <c r="AW34" s="5"/>
      <c r="AX34" s="5"/>
      <c r="AY34" s="5"/>
      <c r="AZ34" s="5"/>
      <c r="BA34" s="5"/>
    </row>
    <row r="35" spans="1:58" ht="13.65" customHeight="1" x14ac:dyDescent="0.2">
      <c r="A35" s="46">
        <f>ROW()</f>
        <v>35</v>
      </c>
      <c r="B35" s="470"/>
      <c r="C35" s="471"/>
      <c r="D35" s="471"/>
      <c r="E35" s="472"/>
      <c r="F35" s="404" t="s">
        <v>708</v>
      </c>
      <c r="G35" s="405"/>
      <c r="H35" s="405"/>
      <c r="I35" s="405"/>
      <c r="J35" s="405"/>
      <c r="K35" s="405"/>
      <c r="L35" s="405"/>
      <c r="M35" s="405"/>
      <c r="N35" s="405"/>
      <c r="O35" s="405"/>
      <c r="P35" s="405"/>
      <c r="Q35" s="405"/>
      <c r="R35" s="405"/>
      <c r="S35" s="405"/>
      <c r="T35" s="406"/>
      <c r="U35" s="689" t="s">
        <v>106</v>
      </c>
      <c r="V35" s="689"/>
      <c r="W35" s="689"/>
      <c r="X35" s="689"/>
      <c r="Y35" s="689"/>
      <c r="Z35" s="689"/>
      <c r="AA35" s="689"/>
      <c r="AB35" s="463" t="str">
        <f>IF(units="Select","",AT28)</f>
        <v/>
      </c>
      <c r="AC35" s="463"/>
      <c r="AD35" s="685"/>
      <c r="AE35" s="603"/>
      <c r="AF35" s="604"/>
      <c r="AG35" s="604"/>
      <c r="AH35" s="604"/>
      <c r="AI35" s="604"/>
      <c r="AJ35" s="604"/>
      <c r="AK35" s="604"/>
      <c r="AL35" s="605"/>
      <c r="AM35" s="614"/>
      <c r="AQ35" s="11"/>
      <c r="AR35" s="167"/>
      <c r="AS35" s="165"/>
      <c r="AT35" s="165"/>
      <c r="AU35" s="165"/>
      <c r="AV35" s="5"/>
      <c r="AW35" s="5"/>
      <c r="AX35" s="5"/>
      <c r="AY35" s="5"/>
      <c r="AZ35" s="5"/>
      <c r="BA35" s="5"/>
    </row>
    <row r="36" spans="1:58" ht="13.65" customHeight="1" x14ac:dyDescent="0.2">
      <c r="A36" s="46">
        <f>ROW()</f>
        <v>36</v>
      </c>
      <c r="B36" s="470"/>
      <c r="C36" s="471"/>
      <c r="D36" s="471"/>
      <c r="E36" s="472"/>
      <c r="F36" s="404" t="s">
        <v>709</v>
      </c>
      <c r="G36" s="405"/>
      <c r="H36" s="405"/>
      <c r="I36" s="405"/>
      <c r="J36" s="405"/>
      <c r="K36" s="405"/>
      <c r="L36" s="405"/>
      <c r="M36" s="405"/>
      <c r="N36" s="405"/>
      <c r="O36" s="405"/>
      <c r="P36" s="405"/>
      <c r="Q36" s="405"/>
      <c r="R36" s="405"/>
      <c r="S36" s="405"/>
      <c r="T36" s="406"/>
      <c r="U36" s="689" t="s">
        <v>106</v>
      </c>
      <c r="V36" s="689"/>
      <c r="W36" s="689"/>
      <c r="X36" s="689"/>
      <c r="Y36" s="689"/>
      <c r="Z36" s="689"/>
      <c r="AA36" s="689"/>
      <c r="AB36" s="463" t="str">
        <f>IF(units="Select","",AT28)</f>
        <v/>
      </c>
      <c r="AC36" s="463"/>
      <c r="AD36" s="685"/>
      <c r="AE36" s="603"/>
      <c r="AF36" s="604"/>
      <c r="AG36" s="604"/>
      <c r="AH36" s="604"/>
      <c r="AI36" s="604"/>
      <c r="AJ36" s="604"/>
      <c r="AK36" s="604"/>
      <c r="AL36" s="605"/>
      <c r="AM36" s="614"/>
      <c r="AQ36" s="11"/>
      <c r="AR36" s="167"/>
      <c r="AS36" s="165"/>
      <c r="AT36" s="165"/>
      <c r="AU36" s="165"/>
      <c r="AV36" s="5"/>
      <c r="AW36" s="5"/>
      <c r="AX36" s="5"/>
      <c r="AY36" s="5"/>
      <c r="AZ36" s="5"/>
      <c r="BA36" s="5"/>
    </row>
    <row r="37" spans="1:58" ht="13.65" customHeight="1" x14ac:dyDescent="0.2">
      <c r="A37" s="46">
        <f>ROW()</f>
        <v>37</v>
      </c>
      <c r="B37" s="470"/>
      <c r="C37" s="471"/>
      <c r="D37" s="471"/>
      <c r="E37" s="472"/>
      <c r="F37" s="404" t="s">
        <v>710</v>
      </c>
      <c r="G37" s="405"/>
      <c r="H37" s="405"/>
      <c r="I37" s="405"/>
      <c r="J37" s="405"/>
      <c r="K37" s="405"/>
      <c r="L37" s="405"/>
      <c r="M37" s="405"/>
      <c r="N37" s="405"/>
      <c r="O37" s="405"/>
      <c r="P37" s="405"/>
      <c r="Q37" s="405"/>
      <c r="R37" s="405"/>
      <c r="S37" s="405"/>
      <c r="T37" s="406"/>
      <c r="U37" s="689" t="s">
        <v>106</v>
      </c>
      <c r="V37" s="689"/>
      <c r="W37" s="689"/>
      <c r="X37" s="689"/>
      <c r="Y37" s="689"/>
      <c r="Z37" s="689"/>
      <c r="AA37" s="689"/>
      <c r="AB37" s="463" t="str">
        <f>IF(units="Select","",AT28)</f>
        <v/>
      </c>
      <c r="AC37" s="463"/>
      <c r="AD37" s="685"/>
      <c r="AE37" s="603"/>
      <c r="AF37" s="604"/>
      <c r="AG37" s="604"/>
      <c r="AH37" s="604"/>
      <c r="AI37" s="604"/>
      <c r="AJ37" s="604"/>
      <c r="AK37" s="604"/>
      <c r="AL37" s="605"/>
      <c r="AM37" s="614"/>
      <c r="AQ37" s="11"/>
      <c r="AR37" s="178"/>
      <c r="AS37" s="173"/>
      <c r="AT37" s="88"/>
      <c r="AU37" s="165"/>
      <c r="AV37" s="5"/>
      <c r="AW37" s="5"/>
      <c r="AX37" s="5"/>
      <c r="AY37" s="5"/>
      <c r="AZ37" s="5"/>
      <c r="BA37" s="5"/>
    </row>
    <row r="38" spans="1:58" ht="13.65" customHeight="1" x14ac:dyDescent="0.2">
      <c r="A38" s="46">
        <f>ROW()</f>
        <v>38</v>
      </c>
      <c r="B38" s="470"/>
      <c r="C38" s="471"/>
      <c r="D38" s="471"/>
      <c r="E38" s="472"/>
      <c r="F38" s="408" t="s">
        <v>145</v>
      </c>
      <c r="G38" s="408"/>
      <c r="H38" s="408"/>
      <c r="I38" s="408"/>
      <c r="J38" s="408"/>
      <c r="K38" s="408"/>
      <c r="L38" s="408"/>
      <c r="M38" s="408"/>
      <c r="N38" s="519" t="s">
        <v>147</v>
      </c>
      <c r="O38" s="520"/>
      <c r="P38" s="520"/>
      <c r="Q38" s="520"/>
      <c r="R38" s="521"/>
      <c r="S38" s="239" t="s">
        <v>146</v>
      </c>
      <c r="T38" s="519" t="s">
        <v>148</v>
      </c>
      <c r="U38" s="520"/>
      <c r="V38" s="520"/>
      <c r="W38" s="520"/>
      <c r="X38" s="521"/>
      <c r="Y38" s="239" t="s">
        <v>146</v>
      </c>
      <c r="Z38" s="519" t="s">
        <v>149</v>
      </c>
      <c r="AA38" s="520"/>
      <c r="AB38" s="520"/>
      <c r="AC38" s="520"/>
      <c r="AD38" s="521"/>
      <c r="AE38" s="603"/>
      <c r="AF38" s="604"/>
      <c r="AG38" s="604"/>
      <c r="AH38" s="604"/>
      <c r="AI38" s="604"/>
      <c r="AJ38" s="604"/>
      <c r="AK38" s="604"/>
      <c r="AL38" s="605"/>
      <c r="AM38" s="613"/>
      <c r="AQ38" s="199"/>
      <c r="AR38" s="161" t="s">
        <v>81</v>
      </c>
      <c r="AS38" s="161" t="s">
        <v>80</v>
      </c>
      <c r="AT38" s="235" t="str">
        <f>IF(units=unit_usc,AS38,AR38)</f>
        <v>mm</v>
      </c>
      <c r="AU38" s="234"/>
      <c r="AV38" s="11"/>
      <c r="AW38" s="11"/>
      <c r="AX38" s="11"/>
      <c r="AY38" s="11"/>
      <c r="AZ38" s="11"/>
      <c r="BA38" s="11"/>
      <c r="BB38" s="10"/>
      <c r="BC38" s="10"/>
      <c r="BD38" s="10"/>
      <c r="BE38" s="10"/>
      <c r="BF38" s="10"/>
    </row>
    <row r="39" spans="1:58" ht="13.65" customHeight="1" x14ac:dyDescent="0.2">
      <c r="A39" s="46">
        <f>ROW()</f>
        <v>39</v>
      </c>
      <c r="B39" s="470"/>
      <c r="C39" s="471"/>
      <c r="D39" s="471"/>
      <c r="E39" s="472"/>
      <c r="F39" s="405" t="s">
        <v>711</v>
      </c>
      <c r="G39" s="405"/>
      <c r="H39" s="405"/>
      <c r="I39" s="405"/>
      <c r="J39" s="405"/>
      <c r="K39" s="405"/>
      <c r="L39" s="405"/>
      <c r="M39" s="405"/>
      <c r="N39" s="690" t="s">
        <v>106</v>
      </c>
      <c r="O39" s="690"/>
      <c r="P39" s="691"/>
      <c r="Q39" s="518" t="str">
        <f>IF(units="Select","",AT38)</f>
        <v/>
      </c>
      <c r="R39" s="686"/>
      <c r="S39" s="239" t="s">
        <v>146</v>
      </c>
      <c r="T39" s="690" t="s">
        <v>106</v>
      </c>
      <c r="U39" s="690"/>
      <c r="V39" s="691"/>
      <c r="W39" s="518" t="str">
        <f>IF(units="Select","",AT38)</f>
        <v/>
      </c>
      <c r="X39" s="686"/>
      <c r="Y39" s="239" t="s">
        <v>146</v>
      </c>
      <c r="Z39" s="690" t="s">
        <v>106</v>
      </c>
      <c r="AA39" s="690"/>
      <c r="AB39" s="691"/>
      <c r="AC39" s="518" t="str">
        <f>IF(units="Select","",AT38)</f>
        <v/>
      </c>
      <c r="AD39" s="686"/>
      <c r="AE39" s="603"/>
      <c r="AF39" s="604"/>
      <c r="AG39" s="604"/>
      <c r="AH39" s="604"/>
      <c r="AI39" s="604"/>
      <c r="AJ39" s="604"/>
      <c r="AK39" s="604"/>
      <c r="AL39" s="605"/>
      <c r="AM39" s="613"/>
      <c r="AQ39" s="11"/>
      <c r="AR39" s="6"/>
      <c r="AS39" s="11"/>
      <c r="AT39" s="11"/>
      <c r="AU39" s="11"/>
      <c r="AV39" s="11"/>
      <c r="AW39" s="11"/>
      <c r="AX39" s="11"/>
      <c r="AY39" s="11"/>
      <c r="AZ39" s="11"/>
      <c r="BA39" s="11"/>
      <c r="BB39" s="10"/>
      <c r="BC39" s="10"/>
      <c r="BD39" s="10"/>
      <c r="BE39" s="10"/>
      <c r="BF39" s="10"/>
    </row>
    <row r="40" spans="1:58" ht="13.65" customHeight="1" x14ac:dyDescent="0.2">
      <c r="A40" s="46">
        <f>ROW()</f>
        <v>40</v>
      </c>
      <c r="B40" s="470"/>
      <c r="C40" s="471"/>
      <c r="D40" s="471"/>
      <c r="E40" s="472"/>
      <c r="F40" s="405" t="s">
        <v>712</v>
      </c>
      <c r="G40" s="405"/>
      <c r="H40" s="405"/>
      <c r="I40" s="405"/>
      <c r="J40" s="405"/>
      <c r="K40" s="405"/>
      <c r="L40" s="405"/>
      <c r="M40" s="405"/>
      <c r="N40" s="690" t="s">
        <v>106</v>
      </c>
      <c r="O40" s="690"/>
      <c r="P40" s="691"/>
      <c r="Q40" s="518" t="str">
        <f>IF(units="Select","",AT38)</f>
        <v/>
      </c>
      <c r="R40" s="686"/>
      <c r="S40" s="239" t="s">
        <v>146</v>
      </c>
      <c r="T40" s="690" t="s">
        <v>106</v>
      </c>
      <c r="U40" s="690"/>
      <c r="V40" s="691"/>
      <c r="W40" s="518" t="str">
        <f>IF(units="Select","",AT38)</f>
        <v/>
      </c>
      <c r="X40" s="686"/>
      <c r="Y40" s="239" t="s">
        <v>146</v>
      </c>
      <c r="Z40" s="690" t="s">
        <v>106</v>
      </c>
      <c r="AA40" s="690"/>
      <c r="AB40" s="691"/>
      <c r="AC40" s="518" t="str">
        <f>IF(units="Select","",AT38)</f>
        <v/>
      </c>
      <c r="AD40" s="686"/>
      <c r="AE40" s="603"/>
      <c r="AF40" s="604"/>
      <c r="AG40" s="604"/>
      <c r="AH40" s="604"/>
      <c r="AI40" s="604"/>
      <c r="AJ40" s="604"/>
      <c r="AK40" s="604"/>
      <c r="AL40" s="605"/>
      <c r="AM40" s="613"/>
      <c r="AQ40" s="11"/>
      <c r="AR40" s="6"/>
      <c r="AS40" s="11"/>
      <c r="AT40" s="11"/>
      <c r="AU40" s="11"/>
      <c r="AV40" s="11"/>
      <c r="AW40" s="11"/>
      <c r="AX40" s="11"/>
      <c r="AY40" s="11"/>
      <c r="AZ40" s="11"/>
      <c r="BA40" s="11"/>
      <c r="BB40" s="10"/>
      <c r="BC40" s="10"/>
      <c r="BD40" s="10"/>
      <c r="BE40" s="10"/>
      <c r="BF40" s="10"/>
    </row>
    <row r="41" spans="1:58" ht="13.65" customHeight="1" x14ac:dyDescent="0.2">
      <c r="A41" s="46">
        <f>ROW()</f>
        <v>41</v>
      </c>
      <c r="B41" s="470"/>
      <c r="C41" s="471"/>
      <c r="D41" s="471"/>
      <c r="E41" s="472"/>
      <c r="F41" s="405" t="s">
        <v>706</v>
      </c>
      <c r="G41" s="405"/>
      <c r="H41" s="405"/>
      <c r="I41" s="405"/>
      <c r="J41" s="405"/>
      <c r="K41" s="405"/>
      <c r="L41" s="405"/>
      <c r="M41" s="405"/>
      <c r="N41" s="690" t="s">
        <v>106</v>
      </c>
      <c r="O41" s="690"/>
      <c r="P41" s="691"/>
      <c r="Q41" s="518" t="str">
        <f>IF(units="Select","",AT38)</f>
        <v/>
      </c>
      <c r="R41" s="686"/>
      <c r="S41" s="239" t="s">
        <v>146</v>
      </c>
      <c r="T41" s="690" t="s">
        <v>106</v>
      </c>
      <c r="U41" s="690"/>
      <c r="V41" s="691"/>
      <c r="W41" s="518" t="str">
        <f>IF(units="Select","",AT38)</f>
        <v/>
      </c>
      <c r="X41" s="686"/>
      <c r="Y41" s="239" t="s">
        <v>146</v>
      </c>
      <c r="Z41" s="690" t="s">
        <v>106</v>
      </c>
      <c r="AA41" s="690"/>
      <c r="AB41" s="691"/>
      <c r="AC41" s="518" t="str">
        <f>IF(units="Select","",AT38)</f>
        <v/>
      </c>
      <c r="AD41" s="686"/>
      <c r="AE41" s="603"/>
      <c r="AF41" s="604"/>
      <c r="AG41" s="604"/>
      <c r="AH41" s="604"/>
      <c r="AI41" s="604"/>
      <c r="AJ41" s="604"/>
      <c r="AK41" s="604"/>
      <c r="AL41" s="605"/>
      <c r="AM41" s="613"/>
      <c r="AQ41" s="11"/>
      <c r="AR41" s="6"/>
      <c r="AS41" s="11"/>
      <c r="AT41" s="11"/>
      <c r="AU41" s="11"/>
      <c r="AV41" s="11"/>
      <c r="AW41" s="11"/>
      <c r="AX41" s="11"/>
      <c r="AY41" s="11"/>
      <c r="AZ41" s="11"/>
      <c r="BA41" s="11"/>
      <c r="BB41" s="10"/>
      <c r="BC41" s="10"/>
      <c r="BD41" s="10"/>
      <c r="BE41" s="10"/>
      <c r="BF41" s="10"/>
    </row>
    <row r="42" spans="1:58" ht="13.65" customHeight="1" x14ac:dyDescent="0.2">
      <c r="A42" s="46">
        <f>ROW()</f>
        <v>42</v>
      </c>
      <c r="B42" s="470"/>
      <c r="C42" s="471"/>
      <c r="D42" s="471"/>
      <c r="E42" s="472"/>
      <c r="F42" s="405" t="s">
        <v>713</v>
      </c>
      <c r="G42" s="405"/>
      <c r="H42" s="405"/>
      <c r="I42" s="405"/>
      <c r="J42" s="405"/>
      <c r="K42" s="405"/>
      <c r="L42" s="405"/>
      <c r="M42" s="405"/>
      <c r="N42" s="690" t="s">
        <v>106</v>
      </c>
      <c r="O42" s="690"/>
      <c r="P42" s="691"/>
      <c r="Q42" s="518" t="str">
        <f>IF(units="Select","",AT38)</f>
        <v/>
      </c>
      <c r="R42" s="686"/>
      <c r="S42" s="239" t="s">
        <v>146</v>
      </c>
      <c r="T42" s="690" t="s">
        <v>106</v>
      </c>
      <c r="U42" s="690"/>
      <c r="V42" s="691"/>
      <c r="W42" s="518" t="str">
        <f>IF(units="Select","",AT38)</f>
        <v/>
      </c>
      <c r="X42" s="686"/>
      <c r="Y42" s="239" t="s">
        <v>146</v>
      </c>
      <c r="Z42" s="690" t="s">
        <v>106</v>
      </c>
      <c r="AA42" s="690"/>
      <c r="AB42" s="691"/>
      <c r="AC42" s="518" t="str">
        <f>IF(units="Select","",AT38)</f>
        <v/>
      </c>
      <c r="AD42" s="686"/>
      <c r="AE42" s="603"/>
      <c r="AF42" s="604"/>
      <c r="AG42" s="604"/>
      <c r="AH42" s="604"/>
      <c r="AI42" s="604"/>
      <c r="AJ42" s="604"/>
      <c r="AK42" s="604"/>
      <c r="AL42" s="605"/>
      <c r="AM42" s="613"/>
      <c r="AQ42" s="11"/>
      <c r="AR42" s="6"/>
      <c r="AS42" s="11"/>
      <c r="AT42" s="11"/>
      <c r="AU42" s="11"/>
      <c r="AV42" s="11"/>
      <c r="AW42" s="11"/>
      <c r="AX42" s="11"/>
      <c r="AY42" s="11"/>
      <c r="AZ42" s="11"/>
      <c r="BA42" s="11"/>
      <c r="BB42" s="10"/>
      <c r="BC42" s="10"/>
      <c r="BD42" s="10"/>
      <c r="BE42" s="10"/>
      <c r="BF42" s="10"/>
    </row>
    <row r="43" spans="1:58" ht="13.65" customHeight="1" x14ac:dyDescent="0.2">
      <c r="A43" s="46">
        <f>ROW()</f>
        <v>43</v>
      </c>
      <c r="B43" s="470"/>
      <c r="C43" s="471"/>
      <c r="D43" s="471"/>
      <c r="E43" s="472"/>
      <c r="F43" s="405" t="s">
        <v>714</v>
      </c>
      <c r="G43" s="405"/>
      <c r="H43" s="405"/>
      <c r="I43" s="405"/>
      <c r="J43" s="405"/>
      <c r="K43" s="405"/>
      <c r="L43" s="405"/>
      <c r="M43" s="405"/>
      <c r="N43" s="690" t="s">
        <v>106</v>
      </c>
      <c r="O43" s="690"/>
      <c r="P43" s="691"/>
      <c r="Q43" s="518" t="str">
        <f>IF(units="Select","",AT38)</f>
        <v/>
      </c>
      <c r="R43" s="686"/>
      <c r="S43" s="239" t="s">
        <v>146</v>
      </c>
      <c r="T43" s="690" t="s">
        <v>106</v>
      </c>
      <c r="U43" s="690"/>
      <c r="V43" s="691"/>
      <c r="W43" s="518" t="str">
        <f>IF(units="Select","",AT38)</f>
        <v/>
      </c>
      <c r="X43" s="686"/>
      <c r="Y43" s="239" t="s">
        <v>146</v>
      </c>
      <c r="Z43" s="690" t="s">
        <v>106</v>
      </c>
      <c r="AA43" s="690"/>
      <c r="AB43" s="691"/>
      <c r="AC43" s="518" t="str">
        <f>IF(units="Select","",AT38)</f>
        <v/>
      </c>
      <c r="AD43" s="686"/>
      <c r="AE43" s="603"/>
      <c r="AF43" s="604"/>
      <c r="AG43" s="604"/>
      <c r="AH43" s="604"/>
      <c r="AI43" s="604"/>
      <c r="AJ43" s="604"/>
      <c r="AK43" s="604"/>
      <c r="AL43" s="605"/>
      <c r="AM43" s="613"/>
      <c r="AQ43" s="11"/>
      <c r="AR43" s="6"/>
      <c r="AS43" s="11"/>
      <c r="AT43" s="11"/>
      <c r="AU43" s="11"/>
      <c r="AV43" s="11"/>
      <c r="AW43" s="11"/>
      <c r="AX43" s="11"/>
      <c r="AY43" s="11"/>
      <c r="AZ43" s="11"/>
      <c r="BA43" s="11"/>
      <c r="BB43" s="10"/>
      <c r="BC43" s="10"/>
      <c r="BD43" s="10"/>
      <c r="BE43" s="10"/>
      <c r="BF43" s="10"/>
    </row>
    <row r="44" spans="1:58" ht="13.65" customHeight="1" x14ac:dyDescent="0.2">
      <c r="A44" s="46">
        <f>ROW()</f>
        <v>44</v>
      </c>
      <c r="B44" s="470"/>
      <c r="C44" s="471"/>
      <c r="D44" s="471"/>
      <c r="E44" s="472"/>
      <c r="F44" s="59"/>
      <c r="G44" s="59"/>
      <c r="H44" s="59"/>
      <c r="I44" s="59"/>
      <c r="J44" s="59"/>
      <c r="K44" s="59"/>
      <c r="L44" s="59"/>
      <c r="M44" s="59"/>
      <c r="N44" s="59"/>
      <c r="O44" s="59"/>
      <c r="P44" s="59"/>
      <c r="Q44" s="59"/>
      <c r="R44" s="59"/>
      <c r="S44" s="59"/>
      <c r="T44" s="59"/>
      <c r="U44" s="59"/>
      <c r="V44" s="57"/>
      <c r="W44" s="57"/>
      <c r="X44" s="57"/>
      <c r="Y44" s="57"/>
      <c r="Z44" s="57"/>
      <c r="AA44" s="57"/>
      <c r="AB44" s="57"/>
      <c r="AC44" s="57"/>
      <c r="AD44" s="57"/>
      <c r="AE44" s="404"/>
      <c r="AF44" s="405"/>
      <c r="AG44" s="405"/>
      <c r="AH44" s="405"/>
      <c r="AI44" s="405"/>
      <c r="AJ44" s="405"/>
      <c r="AK44" s="405"/>
      <c r="AL44" s="406"/>
      <c r="AM44" s="45"/>
      <c r="AQ44" s="11"/>
      <c r="AR44" s="12"/>
      <c r="AS44" s="11"/>
      <c r="AT44" s="11"/>
      <c r="AU44" s="11"/>
      <c r="AV44" s="11"/>
      <c r="AW44" s="11"/>
      <c r="AX44" s="11"/>
      <c r="AY44" s="11"/>
      <c r="AZ44" s="11"/>
      <c r="BA44" s="11"/>
      <c r="BB44" s="10"/>
      <c r="BC44" s="10"/>
      <c r="BD44" s="10"/>
      <c r="BE44" s="10"/>
      <c r="BF44" s="10"/>
    </row>
    <row r="45" spans="1:58" ht="13.65" customHeight="1" x14ac:dyDescent="0.2">
      <c r="A45" s="46">
        <f>ROW()</f>
        <v>45</v>
      </c>
      <c r="B45" s="470"/>
      <c r="C45" s="471"/>
      <c r="D45" s="471"/>
      <c r="E45" s="472"/>
      <c r="F45" s="59"/>
      <c r="G45" s="59"/>
      <c r="H45" s="59"/>
      <c r="I45" s="59"/>
      <c r="J45" s="59"/>
      <c r="K45" s="59"/>
      <c r="L45" s="59"/>
      <c r="M45" s="59"/>
      <c r="N45" s="59"/>
      <c r="O45" s="59"/>
      <c r="P45" s="59"/>
      <c r="Q45" s="59"/>
      <c r="R45" s="59"/>
      <c r="S45" s="59"/>
      <c r="T45" s="59"/>
      <c r="U45" s="59"/>
      <c r="V45" s="57"/>
      <c r="W45" s="57"/>
      <c r="X45" s="57"/>
      <c r="Y45" s="57"/>
      <c r="Z45" s="57"/>
      <c r="AA45" s="57"/>
      <c r="AB45" s="57"/>
      <c r="AC45" s="57"/>
      <c r="AD45" s="57"/>
      <c r="AE45" s="404"/>
      <c r="AF45" s="405"/>
      <c r="AG45" s="405"/>
      <c r="AH45" s="405"/>
      <c r="AI45" s="405"/>
      <c r="AJ45" s="405"/>
      <c r="AK45" s="405"/>
      <c r="AL45" s="406"/>
      <c r="AM45" s="45"/>
      <c r="AQ45" s="11"/>
      <c r="AR45" s="12"/>
      <c r="AS45" s="11"/>
      <c r="AT45" s="11"/>
      <c r="AU45" s="11"/>
      <c r="AV45" s="11"/>
      <c r="AW45" s="11"/>
      <c r="AX45" s="11"/>
      <c r="AY45" s="11"/>
      <c r="AZ45" s="11"/>
      <c r="BA45" s="11"/>
      <c r="BB45" s="10"/>
      <c r="BC45" s="10"/>
      <c r="BD45" s="10"/>
      <c r="BE45" s="10"/>
      <c r="BF45" s="10"/>
    </row>
    <row r="46" spans="1:58" ht="13.65" customHeight="1" x14ac:dyDescent="0.2">
      <c r="A46" s="46">
        <f>ROW()</f>
        <v>46</v>
      </c>
      <c r="B46" s="470"/>
      <c r="C46" s="471"/>
      <c r="D46" s="471"/>
      <c r="E46" s="472"/>
      <c r="F46" s="59"/>
      <c r="G46" s="59"/>
      <c r="H46" s="59"/>
      <c r="I46" s="59"/>
      <c r="J46" s="59"/>
      <c r="K46" s="59"/>
      <c r="L46" s="59"/>
      <c r="M46" s="59"/>
      <c r="N46" s="59"/>
      <c r="O46" s="59"/>
      <c r="P46" s="59"/>
      <c r="Q46" s="59"/>
      <c r="R46" s="59"/>
      <c r="S46" s="59"/>
      <c r="T46" s="59"/>
      <c r="U46" s="59"/>
      <c r="V46" s="57"/>
      <c r="W46" s="57"/>
      <c r="X46" s="57"/>
      <c r="Y46" s="57"/>
      <c r="Z46" s="57"/>
      <c r="AA46" s="57"/>
      <c r="AB46" s="57"/>
      <c r="AC46" s="57"/>
      <c r="AD46" s="57"/>
      <c r="AE46" s="404"/>
      <c r="AF46" s="405"/>
      <c r="AG46" s="405"/>
      <c r="AH46" s="405"/>
      <c r="AI46" s="405"/>
      <c r="AJ46" s="405"/>
      <c r="AK46" s="405"/>
      <c r="AL46" s="406"/>
      <c r="AM46" s="45"/>
      <c r="AQ46" s="11"/>
      <c r="AR46" s="12"/>
      <c r="AS46" s="11"/>
      <c r="AT46" s="11"/>
      <c r="AU46" s="11"/>
      <c r="AV46" s="11"/>
      <c r="AW46" s="11"/>
      <c r="AX46" s="11"/>
      <c r="AY46" s="11"/>
      <c r="AZ46" s="11"/>
      <c r="BA46" s="11"/>
      <c r="BB46" s="10"/>
      <c r="BC46" s="10"/>
      <c r="BD46" s="10"/>
      <c r="BE46" s="10"/>
      <c r="BF46" s="10"/>
    </row>
    <row r="47" spans="1:58" ht="13.65" customHeight="1" x14ac:dyDescent="0.2">
      <c r="A47" s="46">
        <f>ROW()</f>
        <v>47</v>
      </c>
      <c r="B47" s="470"/>
      <c r="C47" s="471"/>
      <c r="D47" s="471"/>
      <c r="E47" s="472"/>
      <c r="F47" s="59"/>
      <c r="G47" s="59"/>
      <c r="H47" s="59"/>
      <c r="I47" s="59"/>
      <c r="J47" s="59"/>
      <c r="K47" s="59"/>
      <c r="L47" s="59"/>
      <c r="M47" s="59"/>
      <c r="N47" s="59"/>
      <c r="O47" s="59"/>
      <c r="P47" s="59"/>
      <c r="Q47" s="59"/>
      <c r="R47" s="59"/>
      <c r="S47" s="59"/>
      <c r="T47" s="59"/>
      <c r="U47" s="59"/>
      <c r="V47" s="57"/>
      <c r="W47" s="57"/>
      <c r="X47" s="57"/>
      <c r="Y47" s="57"/>
      <c r="Z47" s="57"/>
      <c r="AA47" s="57"/>
      <c r="AB47" s="57"/>
      <c r="AC47" s="57"/>
      <c r="AD47" s="57"/>
      <c r="AE47" s="404"/>
      <c r="AF47" s="405"/>
      <c r="AG47" s="405"/>
      <c r="AH47" s="405"/>
      <c r="AI47" s="405"/>
      <c r="AJ47" s="405"/>
      <c r="AK47" s="405"/>
      <c r="AL47" s="406"/>
      <c r="AM47" s="45"/>
      <c r="AQ47" s="11"/>
      <c r="AR47" s="12"/>
      <c r="AS47" s="11"/>
      <c r="AT47" s="11"/>
      <c r="AU47" s="11"/>
      <c r="AV47" s="11"/>
      <c r="AW47" s="11"/>
      <c r="AX47" s="11"/>
      <c r="AY47" s="11"/>
      <c r="AZ47" s="11"/>
      <c r="BA47" s="11"/>
      <c r="BB47" s="10"/>
      <c r="BC47" s="10"/>
      <c r="BD47" s="10"/>
      <c r="BE47" s="10"/>
      <c r="BF47" s="10"/>
    </row>
    <row r="48" spans="1:58" ht="13.65" customHeight="1" x14ac:dyDescent="0.2">
      <c r="A48" s="46">
        <f>ROW()</f>
        <v>48</v>
      </c>
      <c r="B48" s="470"/>
      <c r="C48" s="471"/>
      <c r="D48" s="471"/>
      <c r="E48" s="472"/>
      <c r="F48" s="59"/>
      <c r="G48" s="59"/>
      <c r="H48" s="59"/>
      <c r="I48" s="59"/>
      <c r="J48" s="59"/>
      <c r="K48" s="59"/>
      <c r="L48" s="59"/>
      <c r="M48" s="59"/>
      <c r="N48" s="59"/>
      <c r="O48" s="59"/>
      <c r="P48" s="59"/>
      <c r="Q48" s="59"/>
      <c r="R48" s="59"/>
      <c r="S48" s="59"/>
      <c r="T48" s="59"/>
      <c r="U48" s="59"/>
      <c r="V48" s="57"/>
      <c r="W48" s="57"/>
      <c r="X48" s="57"/>
      <c r="Y48" s="57"/>
      <c r="Z48" s="57"/>
      <c r="AA48" s="57"/>
      <c r="AB48" s="57"/>
      <c r="AC48" s="57"/>
      <c r="AD48" s="57"/>
      <c r="AE48" s="404"/>
      <c r="AF48" s="405"/>
      <c r="AG48" s="405"/>
      <c r="AH48" s="405"/>
      <c r="AI48" s="405"/>
      <c r="AJ48" s="405"/>
      <c r="AK48" s="405"/>
      <c r="AL48" s="406"/>
      <c r="AM48" s="45"/>
      <c r="AQ48" s="11"/>
      <c r="AR48" s="12"/>
      <c r="AS48" s="11"/>
      <c r="AT48" s="11"/>
      <c r="AU48" s="11"/>
      <c r="AV48" s="11"/>
      <c r="AW48" s="11"/>
      <c r="AX48" s="11"/>
      <c r="AY48" s="11"/>
      <c r="AZ48" s="11"/>
      <c r="BA48" s="11"/>
      <c r="BB48" s="10"/>
      <c r="BC48" s="10"/>
      <c r="BD48" s="10"/>
      <c r="BE48" s="10"/>
      <c r="BF48" s="10"/>
    </row>
    <row r="49" spans="1:58" s="35" customFormat="1" ht="13.65" customHeight="1" x14ac:dyDescent="0.2">
      <c r="A49" s="46">
        <f>ROW()</f>
        <v>49</v>
      </c>
      <c r="B49" s="470"/>
      <c r="C49" s="471"/>
      <c r="D49" s="471"/>
      <c r="E49" s="472"/>
      <c r="F49" s="59"/>
      <c r="G49" s="59"/>
      <c r="H49" s="59"/>
      <c r="I49" s="59"/>
      <c r="J49" s="59"/>
      <c r="K49" s="59"/>
      <c r="L49" s="59"/>
      <c r="M49" s="59"/>
      <c r="N49" s="59"/>
      <c r="O49" s="59"/>
      <c r="P49" s="59"/>
      <c r="Q49" s="59"/>
      <c r="R49" s="59"/>
      <c r="S49" s="59"/>
      <c r="T49" s="59"/>
      <c r="U49" s="59"/>
      <c r="V49" s="57"/>
      <c r="W49" s="57"/>
      <c r="X49" s="57"/>
      <c r="Y49" s="57"/>
      <c r="Z49" s="57"/>
      <c r="AA49" s="57"/>
      <c r="AB49" s="57"/>
      <c r="AC49" s="57"/>
      <c r="AD49" s="57"/>
      <c r="AE49" s="404"/>
      <c r="AF49" s="405"/>
      <c r="AG49" s="405"/>
      <c r="AH49" s="405"/>
      <c r="AI49" s="405"/>
      <c r="AJ49" s="405"/>
      <c r="AK49" s="405"/>
      <c r="AL49" s="406"/>
      <c r="AM49" s="45"/>
      <c r="AO49" s="20"/>
      <c r="AQ49" s="11"/>
      <c r="AR49" s="12"/>
      <c r="AS49" s="11"/>
      <c r="AT49" s="11"/>
      <c r="AU49" s="11"/>
      <c r="AV49" s="11"/>
      <c r="AW49" s="11"/>
      <c r="AX49" s="11"/>
      <c r="AY49" s="11"/>
      <c r="AZ49" s="11"/>
      <c r="BA49" s="11"/>
      <c r="BB49" s="10"/>
      <c r="BC49" s="10"/>
      <c r="BD49" s="10"/>
      <c r="BE49" s="10"/>
      <c r="BF49" s="10"/>
    </row>
    <row r="50" spans="1:58" s="35" customFormat="1" ht="13.65" customHeight="1" x14ac:dyDescent="0.2">
      <c r="A50" s="46">
        <f>ROW()</f>
        <v>50</v>
      </c>
      <c r="B50" s="470"/>
      <c r="C50" s="471"/>
      <c r="D50" s="471"/>
      <c r="E50" s="472"/>
      <c r="F50" s="59"/>
      <c r="G50" s="59"/>
      <c r="H50" s="59"/>
      <c r="I50" s="59"/>
      <c r="J50" s="59"/>
      <c r="K50" s="59"/>
      <c r="L50" s="59"/>
      <c r="M50" s="59"/>
      <c r="N50" s="59"/>
      <c r="O50" s="59"/>
      <c r="P50" s="59"/>
      <c r="Q50" s="59"/>
      <c r="R50" s="59"/>
      <c r="S50" s="59"/>
      <c r="T50" s="59"/>
      <c r="U50" s="59"/>
      <c r="V50" s="57"/>
      <c r="W50" s="57"/>
      <c r="X50" s="57"/>
      <c r="Y50" s="57"/>
      <c r="Z50" s="57"/>
      <c r="AA50" s="57"/>
      <c r="AB50" s="57"/>
      <c r="AC50" s="57"/>
      <c r="AD50" s="57"/>
      <c r="AE50" s="404"/>
      <c r="AF50" s="405"/>
      <c r="AG50" s="405"/>
      <c r="AH50" s="405"/>
      <c r="AI50" s="405"/>
      <c r="AJ50" s="405"/>
      <c r="AK50" s="405"/>
      <c r="AL50" s="406"/>
      <c r="AM50" s="45"/>
      <c r="AO50" s="20"/>
      <c r="AQ50" s="11"/>
      <c r="AR50" s="12"/>
      <c r="AS50" s="11"/>
      <c r="AT50" s="11"/>
      <c r="AU50" s="11"/>
      <c r="AV50" s="11"/>
      <c r="AW50" s="11"/>
      <c r="AX50" s="11"/>
      <c r="AY50" s="11"/>
      <c r="AZ50" s="11"/>
      <c r="BA50" s="11"/>
      <c r="BB50" s="10"/>
      <c r="BC50" s="10"/>
      <c r="BD50" s="10"/>
      <c r="BE50" s="10"/>
      <c r="BF50" s="10"/>
    </row>
    <row r="51" spans="1:58" s="35" customFormat="1" ht="13.65" customHeight="1" x14ac:dyDescent="0.2">
      <c r="A51" s="46">
        <f>ROW()</f>
        <v>51</v>
      </c>
      <c r="B51" s="470"/>
      <c r="C51" s="471"/>
      <c r="D51" s="471"/>
      <c r="E51" s="472"/>
      <c r="F51" s="59"/>
      <c r="G51" s="59"/>
      <c r="H51" s="59"/>
      <c r="I51" s="59"/>
      <c r="J51" s="59"/>
      <c r="K51" s="59"/>
      <c r="L51" s="59"/>
      <c r="M51" s="59"/>
      <c r="N51" s="59"/>
      <c r="O51" s="59"/>
      <c r="P51" s="59"/>
      <c r="Q51" s="59"/>
      <c r="R51" s="59"/>
      <c r="S51" s="59"/>
      <c r="T51" s="59"/>
      <c r="U51" s="59"/>
      <c r="V51" s="57"/>
      <c r="W51" s="57"/>
      <c r="X51" s="57"/>
      <c r="Y51" s="57"/>
      <c r="Z51" s="57"/>
      <c r="AA51" s="57"/>
      <c r="AB51" s="57"/>
      <c r="AC51" s="57"/>
      <c r="AD51" s="57"/>
      <c r="AE51" s="404"/>
      <c r="AF51" s="405"/>
      <c r="AG51" s="405"/>
      <c r="AH51" s="405"/>
      <c r="AI51" s="405"/>
      <c r="AJ51" s="405"/>
      <c r="AK51" s="405"/>
      <c r="AL51" s="406"/>
      <c r="AM51" s="45"/>
      <c r="AO51" s="20"/>
      <c r="AQ51" s="11"/>
      <c r="AR51" s="12"/>
      <c r="AS51" s="11"/>
      <c r="AT51" s="11"/>
      <c r="AU51" s="11"/>
      <c r="AV51" s="11"/>
      <c r="AW51" s="11"/>
      <c r="AX51" s="11"/>
      <c r="AY51" s="11"/>
      <c r="AZ51" s="11"/>
      <c r="BA51" s="11"/>
      <c r="BB51" s="10"/>
      <c r="BC51" s="10"/>
      <c r="BD51" s="10"/>
      <c r="BE51" s="10"/>
      <c r="BF51" s="10"/>
    </row>
    <row r="52" spans="1:58" s="35" customFormat="1" ht="13.65" customHeight="1" x14ac:dyDescent="0.2">
      <c r="A52" s="46">
        <f>ROW()</f>
        <v>52</v>
      </c>
      <c r="B52" s="470"/>
      <c r="C52" s="471"/>
      <c r="D52" s="471"/>
      <c r="E52" s="472"/>
      <c r="F52" s="90"/>
      <c r="G52" s="90"/>
      <c r="H52" s="90"/>
      <c r="I52" s="90"/>
      <c r="J52" s="90"/>
      <c r="K52" s="90"/>
      <c r="L52" s="90"/>
      <c r="M52" s="90"/>
      <c r="N52" s="90"/>
      <c r="O52" s="90"/>
      <c r="P52" s="90"/>
      <c r="Q52" s="90"/>
      <c r="R52" s="90"/>
      <c r="S52" s="90"/>
      <c r="T52" s="90"/>
      <c r="U52" s="90"/>
      <c r="V52" s="92"/>
      <c r="W52" s="92"/>
      <c r="X52" s="92"/>
      <c r="Y52" s="92"/>
      <c r="Z52" s="92"/>
      <c r="AA52" s="92"/>
      <c r="AB52" s="92"/>
      <c r="AC52" s="92"/>
      <c r="AD52" s="92"/>
      <c r="AE52" s="404"/>
      <c r="AF52" s="405"/>
      <c r="AG52" s="405"/>
      <c r="AH52" s="405"/>
      <c r="AI52" s="405"/>
      <c r="AJ52" s="405"/>
      <c r="AK52" s="405"/>
      <c r="AL52" s="406"/>
      <c r="AM52" s="45"/>
      <c r="AO52" s="20"/>
      <c r="AQ52" s="11"/>
      <c r="AR52" s="12"/>
      <c r="AS52" s="11"/>
      <c r="AT52" s="11"/>
      <c r="AU52" s="11"/>
      <c r="AV52" s="11"/>
      <c r="AW52" s="11"/>
      <c r="AX52" s="11"/>
      <c r="AY52" s="11"/>
      <c r="AZ52" s="11"/>
      <c r="BA52" s="11"/>
      <c r="BB52" s="10"/>
      <c r="BC52" s="10"/>
      <c r="BD52" s="10"/>
      <c r="BE52" s="10"/>
      <c r="BF52" s="10"/>
    </row>
    <row r="53" spans="1:58" s="35" customFormat="1" ht="13.65" customHeight="1" x14ac:dyDescent="0.2">
      <c r="A53" s="46">
        <f>ROW()</f>
        <v>53</v>
      </c>
      <c r="B53" s="470"/>
      <c r="C53" s="471"/>
      <c r="D53" s="471"/>
      <c r="E53" s="472"/>
      <c r="F53" s="59"/>
      <c r="G53" s="59"/>
      <c r="H53" s="59"/>
      <c r="I53" s="59"/>
      <c r="J53" s="59"/>
      <c r="K53" s="59"/>
      <c r="L53" s="59"/>
      <c r="M53" s="59"/>
      <c r="N53" s="59"/>
      <c r="O53" s="59"/>
      <c r="P53" s="59"/>
      <c r="Q53" s="59"/>
      <c r="R53" s="59"/>
      <c r="S53" s="59"/>
      <c r="T53" s="59"/>
      <c r="U53" s="59"/>
      <c r="V53" s="57"/>
      <c r="W53" s="57"/>
      <c r="X53" s="57"/>
      <c r="Y53" s="57"/>
      <c r="Z53" s="57"/>
      <c r="AA53" s="57"/>
      <c r="AB53" s="57"/>
      <c r="AC53" s="57"/>
      <c r="AD53" s="57"/>
      <c r="AE53" s="404"/>
      <c r="AF53" s="405"/>
      <c r="AG53" s="405"/>
      <c r="AH53" s="405"/>
      <c r="AI53" s="405"/>
      <c r="AJ53" s="405"/>
      <c r="AK53" s="405"/>
      <c r="AL53" s="406"/>
      <c r="AM53" s="45"/>
      <c r="AO53" s="20"/>
      <c r="AQ53" s="11"/>
      <c r="AR53" s="12"/>
      <c r="AS53" s="11"/>
      <c r="AT53" s="11"/>
      <c r="AU53" s="11"/>
      <c r="AV53" s="11"/>
      <c r="AW53" s="11"/>
      <c r="AX53" s="11"/>
      <c r="AY53" s="11"/>
      <c r="AZ53" s="11"/>
      <c r="BA53" s="11"/>
      <c r="BB53" s="10"/>
      <c r="BC53" s="10"/>
      <c r="BD53" s="10"/>
      <c r="BE53" s="10"/>
      <c r="BF53" s="10"/>
    </row>
    <row r="54" spans="1:58" s="35" customFormat="1" ht="13.65" customHeight="1" x14ac:dyDescent="0.2">
      <c r="A54" s="46">
        <f>ROW()</f>
        <v>54</v>
      </c>
      <c r="B54" s="470"/>
      <c r="C54" s="471"/>
      <c r="D54" s="471"/>
      <c r="E54" s="472"/>
      <c r="F54" s="90"/>
      <c r="G54" s="90"/>
      <c r="H54" s="90"/>
      <c r="I54" s="90"/>
      <c r="J54" s="90"/>
      <c r="K54" s="90"/>
      <c r="L54" s="90"/>
      <c r="M54" s="90"/>
      <c r="N54" s="90"/>
      <c r="O54" s="90"/>
      <c r="P54" s="90"/>
      <c r="Q54" s="90"/>
      <c r="R54" s="90"/>
      <c r="S54" s="90"/>
      <c r="T54" s="90"/>
      <c r="U54" s="90"/>
      <c r="V54" s="92"/>
      <c r="W54" s="92"/>
      <c r="X54" s="92"/>
      <c r="Y54" s="92"/>
      <c r="Z54" s="92"/>
      <c r="AA54" s="92"/>
      <c r="AB54" s="92"/>
      <c r="AC54" s="92"/>
      <c r="AD54" s="92"/>
      <c r="AE54" s="404"/>
      <c r="AF54" s="405"/>
      <c r="AG54" s="405"/>
      <c r="AH54" s="405"/>
      <c r="AI54" s="405"/>
      <c r="AJ54" s="405"/>
      <c r="AK54" s="405"/>
      <c r="AL54" s="406"/>
      <c r="AM54" s="45"/>
      <c r="AO54" s="20"/>
      <c r="AQ54" s="11"/>
      <c r="AR54" s="12"/>
      <c r="AS54" s="11"/>
      <c r="AT54" s="11"/>
      <c r="AU54" s="11"/>
      <c r="AV54" s="11"/>
      <c r="AW54" s="11"/>
      <c r="AX54" s="11"/>
      <c r="AY54" s="11"/>
      <c r="AZ54" s="11"/>
      <c r="BA54" s="11"/>
      <c r="BB54" s="10"/>
      <c r="BC54" s="10"/>
      <c r="BD54" s="10"/>
      <c r="BE54" s="10"/>
      <c r="BF54" s="10"/>
    </row>
    <row r="55" spans="1:58" s="35" customFormat="1" ht="13.65" customHeight="1" x14ac:dyDescent="0.2">
      <c r="A55" s="46">
        <f>ROW()</f>
        <v>55</v>
      </c>
      <c r="B55" s="470"/>
      <c r="C55" s="471"/>
      <c r="D55" s="471"/>
      <c r="E55" s="472"/>
      <c r="F55" s="90"/>
      <c r="G55" s="90"/>
      <c r="H55" s="90"/>
      <c r="I55" s="90"/>
      <c r="J55" s="90"/>
      <c r="K55" s="90"/>
      <c r="L55" s="90"/>
      <c r="M55" s="90"/>
      <c r="N55" s="90"/>
      <c r="O55" s="90"/>
      <c r="P55" s="90"/>
      <c r="Q55" s="90"/>
      <c r="R55" s="90"/>
      <c r="S55" s="90"/>
      <c r="T55" s="90"/>
      <c r="U55" s="90"/>
      <c r="V55" s="92"/>
      <c r="W55" s="92"/>
      <c r="X55" s="92"/>
      <c r="Y55" s="92"/>
      <c r="Z55" s="92"/>
      <c r="AA55" s="92"/>
      <c r="AB55" s="92"/>
      <c r="AC55" s="92"/>
      <c r="AD55" s="92"/>
      <c r="AE55" s="404"/>
      <c r="AF55" s="405"/>
      <c r="AG55" s="405"/>
      <c r="AH55" s="405"/>
      <c r="AI55" s="405"/>
      <c r="AJ55" s="405"/>
      <c r="AK55" s="405"/>
      <c r="AL55" s="406"/>
      <c r="AM55" s="45"/>
      <c r="AO55" s="20"/>
      <c r="AQ55" s="11"/>
      <c r="AR55" s="12"/>
      <c r="AS55" s="11"/>
      <c r="AT55" s="11"/>
      <c r="AU55" s="11"/>
      <c r="AV55" s="11"/>
      <c r="AW55" s="11"/>
      <c r="AX55" s="11"/>
      <c r="AY55" s="11"/>
      <c r="AZ55" s="11"/>
      <c r="BA55" s="11"/>
      <c r="BB55" s="10"/>
      <c r="BC55" s="10"/>
      <c r="BD55" s="10"/>
      <c r="BE55" s="10"/>
      <c r="BF55" s="10"/>
    </row>
    <row r="56" spans="1:58" s="35" customFormat="1" ht="13.65" customHeight="1" x14ac:dyDescent="0.2">
      <c r="A56" s="46">
        <f>ROW()</f>
        <v>56</v>
      </c>
      <c r="B56" s="470"/>
      <c r="C56" s="471"/>
      <c r="D56" s="471"/>
      <c r="E56" s="472"/>
      <c r="F56" s="59"/>
      <c r="G56" s="59"/>
      <c r="H56" s="59"/>
      <c r="I56" s="59"/>
      <c r="J56" s="59"/>
      <c r="K56" s="59"/>
      <c r="L56" s="59"/>
      <c r="M56" s="59"/>
      <c r="N56" s="59"/>
      <c r="O56" s="59"/>
      <c r="P56" s="59"/>
      <c r="Q56" s="59"/>
      <c r="R56" s="59"/>
      <c r="S56" s="59"/>
      <c r="T56" s="59"/>
      <c r="U56" s="59"/>
      <c r="V56" s="57"/>
      <c r="W56" s="57"/>
      <c r="X56" s="57"/>
      <c r="Y56" s="57"/>
      <c r="Z56" s="57"/>
      <c r="AA56" s="57"/>
      <c r="AB56" s="57"/>
      <c r="AC56" s="57"/>
      <c r="AD56" s="57"/>
      <c r="AE56" s="404"/>
      <c r="AF56" s="405"/>
      <c r="AG56" s="405"/>
      <c r="AH56" s="405"/>
      <c r="AI56" s="405"/>
      <c r="AJ56" s="405"/>
      <c r="AK56" s="405"/>
      <c r="AL56" s="406"/>
      <c r="AM56" s="45"/>
      <c r="AO56" s="20"/>
      <c r="AQ56" s="11"/>
      <c r="AR56" s="12"/>
      <c r="AS56" s="11"/>
      <c r="AT56" s="11"/>
      <c r="AU56" s="11"/>
      <c r="AV56" s="11"/>
      <c r="AW56" s="11"/>
      <c r="AX56" s="11"/>
      <c r="AY56" s="11"/>
      <c r="AZ56" s="11"/>
      <c r="BA56" s="11"/>
      <c r="BB56" s="10"/>
      <c r="BC56" s="10"/>
      <c r="BD56" s="10"/>
      <c r="BE56" s="10"/>
      <c r="BF56" s="10"/>
    </row>
    <row r="57" spans="1:58" s="35" customFormat="1" ht="13.65" customHeight="1" x14ac:dyDescent="0.2">
      <c r="A57" s="46">
        <f>ROW()</f>
        <v>57</v>
      </c>
      <c r="B57" s="470"/>
      <c r="C57" s="471"/>
      <c r="D57" s="471"/>
      <c r="E57" s="472"/>
      <c r="F57" s="59"/>
      <c r="G57" s="59"/>
      <c r="H57" s="59"/>
      <c r="I57" s="59"/>
      <c r="J57" s="59"/>
      <c r="K57" s="59"/>
      <c r="L57" s="59"/>
      <c r="M57" s="59"/>
      <c r="N57" s="59"/>
      <c r="O57" s="59"/>
      <c r="P57" s="59"/>
      <c r="Q57" s="59"/>
      <c r="R57" s="59"/>
      <c r="S57" s="59"/>
      <c r="T57" s="59"/>
      <c r="U57" s="59"/>
      <c r="V57" s="57"/>
      <c r="W57" s="57"/>
      <c r="X57" s="57"/>
      <c r="Y57" s="57"/>
      <c r="Z57" s="57"/>
      <c r="AA57" s="57"/>
      <c r="AB57" s="57"/>
      <c r="AC57" s="57"/>
      <c r="AD57" s="57"/>
      <c r="AE57" s="404"/>
      <c r="AF57" s="405"/>
      <c r="AG57" s="405"/>
      <c r="AH57" s="405"/>
      <c r="AI57" s="405"/>
      <c r="AJ57" s="405"/>
      <c r="AK57" s="405"/>
      <c r="AL57" s="406"/>
      <c r="AM57" s="45"/>
      <c r="AO57" s="20"/>
      <c r="AQ57" s="11"/>
      <c r="AR57" s="12"/>
      <c r="AS57" s="11"/>
      <c r="AT57" s="11"/>
      <c r="AU57" s="11"/>
      <c r="AV57" s="11"/>
      <c r="AW57" s="11"/>
      <c r="AX57" s="11"/>
      <c r="AY57" s="11"/>
      <c r="AZ57" s="11"/>
      <c r="BA57" s="11"/>
      <c r="BB57" s="10"/>
      <c r="BC57" s="10"/>
      <c r="BD57" s="10"/>
      <c r="BE57" s="10"/>
      <c r="BF57" s="10"/>
    </row>
    <row r="58" spans="1:58" s="35" customFormat="1" ht="13.65" customHeight="1" x14ac:dyDescent="0.2">
      <c r="A58" s="46">
        <f>ROW()</f>
        <v>58</v>
      </c>
      <c r="B58" s="470"/>
      <c r="C58" s="471"/>
      <c r="D58" s="471"/>
      <c r="E58" s="472"/>
      <c r="F58" s="363"/>
      <c r="G58" s="363"/>
      <c r="H58" s="363"/>
      <c r="I58" s="363"/>
      <c r="J58" s="363"/>
      <c r="K58" s="363"/>
      <c r="L58" s="363"/>
      <c r="M58" s="363"/>
      <c r="N58" s="363"/>
      <c r="O58" s="363"/>
      <c r="P58" s="363"/>
      <c r="Q58" s="363"/>
      <c r="R58" s="363"/>
      <c r="S58" s="363"/>
      <c r="T58" s="363"/>
      <c r="U58" s="363"/>
      <c r="V58" s="365"/>
      <c r="W58" s="365"/>
      <c r="X58" s="365"/>
      <c r="Y58" s="365"/>
      <c r="Z58" s="365"/>
      <c r="AA58" s="365"/>
      <c r="AB58" s="365"/>
      <c r="AC58" s="365"/>
      <c r="AD58" s="365"/>
      <c r="AE58" s="404"/>
      <c r="AF58" s="405"/>
      <c r="AG58" s="405"/>
      <c r="AH58" s="405"/>
      <c r="AI58" s="405"/>
      <c r="AJ58" s="405"/>
      <c r="AK58" s="405"/>
      <c r="AL58" s="406"/>
      <c r="AM58" s="45"/>
      <c r="AO58" s="20"/>
      <c r="AQ58" s="11"/>
      <c r="AR58" s="12"/>
      <c r="AS58" s="11"/>
      <c r="AT58" s="11"/>
      <c r="AU58" s="11"/>
      <c r="AV58" s="11"/>
      <c r="AW58" s="11"/>
      <c r="AX58" s="11"/>
      <c r="AY58" s="11"/>
      <c r="AZ58" s="11"/>
      <c r="BA58" s="11"/>
      <c r="BB58" s="10"/>
      <c r="BC58" s="10"/>
      <c r="BD58" s="10"/>
      <c r="BE58" s="10"/>
      <c r="BF58" s="10"/>
    </row>
    <row r="59" spans="1:58" s="35" customFormat="1" ht="13.65" customHeight="1" x14ac:dyDescent="0.2">
      <c r="A59" s="46">
        <f>ROW()</f>
        <v>59</v>
      </c>
      <c r="B59" s="470"/>
      <c r="C59" s="471"/>
      <c r="D59" s="471"/>
      <c r="E59" s="472"/>
      <c r="F59" s="363"/>
      <c r="G59" s="363"/>
      <c r="H59" s="363"/>
      <c r="I59" s="363"/>
      <c r="J59" s="363"/>
      <c r="K59" s="363"/>
      <c r="L59" s="363"/>
      <c r="M59" s="363"/>
      <c r="N59" s="363"/>
      <c r="O59" s="363"/>
      <c r="P59" s="363"/>
      <c r="Q59" s="363"/>
      <c r="R59" s="363"/>
      <c r="S59" s="363"/>
      <c r="T59" s="363"/>
      <c r="U59" s="363"/>
      <c r="V59" s="365"/>
      <c r="W59" s="365"/>
      <c r="X59" s="365"/>
      <c r="Y59" s="365"/>
      <c r="Z59" s="365"/>
      <c r="AA59" s="365"/>
      <c r="AB59" s="365"/>
      <c r="AC59" s="365"/>
      <c r="AD59" s="365"/>
      <c r="AE59" s="404"/>
      <c r="AF59" s="405"/>
      <c r="AG59" s="405"/>
      <c r="AH59" s="405"/>
      <c r="AI59" s="405"/>
      <c r="AJ59" s="405"/>
      <c r="AK59" s="405"/>
      <c r="AL59" s="406"/>
      <c r="AM59" s="45"/>
      <c r="AO59" s="20"/>
      <c r="AQ59" s="11"/>
      <c r="AR59" s="12"/>
      <c r="AS59" s="11"/>
      <c r="AT59" s="11"/>
      <c r="AU59" s="11"/>
      <c r="AV59" s="11"/>
      <c r="AW59" s="11"/>
      <c r="AX59" s="11"/>
      <c r="AY59" s="11"/>
      <c r="AZ59" s="11"/>
      <c r="BA59" s="11"/>
      <c r="BB59" s="10"/>
      <c r="BC59" s="10"/>
      <c r="BD59" s="10"/>
      <c r="BE59" s="10"/>
      <c r="BF59" s="10"/>
    </row>
    <row r="60" spans="1:58" s="35" customFormat="1" ht="13.65" customHeight="1" x14ac:dyDescent="0.2">
      <c r="A60" s="46">
        <f>ROW()</f>
        <v>60</v>
      </c>
      <c r="B60" s="470"/>
      <c r="C60" s="471"/>
      <c r="D60" s="471"/>
      <c r="E60" s="472"/>
      <c r="F60" s="363"/>
      <c r="G60" s="363"/>
      <c r="H60" s="363"/>
      <c r="I60" s="363"/>
      <c r="J60" s="363"/>
      <c r="K60" s="363"/>
      <c r="L60" s="363"/>
      <c r="M60" s="363"/>
      <c r="N60" s="363"/>
      <c r="O60" s="363"/>
      <c r="P60" s="363"/>
      <c r="Q60" s="363"/>
      <c r="R60" s="363"/>
      <c r="S60" s="363"/>
      <c r="T60" s="363"/>
      <c r="U60" s="363"/>
      <c r="V60" s="365"/>
      <c r="W60" s="365"/>
      <c r="X60" s="365"/>
      <c r="Y60" s="365"/>
      <c r="Z60" s="365"/>
      <c r="AA60" s="365"/>
      <c r="AB60" s="365"/>
      <c r="AC60" s="365"/>
      <c r="AD60" s="365"/>
      <c r="AE60" s="404"/>
      <c r="AF60" s="405"/>
      <c r="AG60" s="405"/>
      <c r="AH60" s="405"/>
      <c r="AI60" s="405"/>
      <c r="AJ60" s="405"/>
      <c r="AK60" s="405"/>
      <c r="AL60" s="406"/>
      <c r="AM60" s="45"/>
      <c r="AO60" s="20"/>
      <c r="AQ60" s="11"/>
      <c r="AR60" s="12"/>
      <c r="AS60" s="11"/>
      <c r="AT60" s="11"/>
      <c r="AU60" s="11"/>
      <c r="AV60" s="11"/>
      <c r="AW60" s="11"/>
      <c r="AX60" s="11"/>
      <c r="AY60" s="11"/>
      <c r="AZ60" s="11"/>
      <c r="BA60" s="11"/>
      <c r="BB60" s="10"/>
      <c r="BC60" s="10"/>
      <c r="BD60" s="10"/>
      <c r="BE60" s="10"/>
      <c r="BF60" s="10"/>
    </row>
    <row r="61" spans="1:58" s="35" customFormat="1" ht="13.65" customHeight="1" x14ac:dyDescent="0.2">
      <c r="A61" s="46">
        <f>ROW()</f>
        <v>61</v>
      </c>
      <c r="B61" s="470"/>
      <c r="C61" s="471"/>
      <c r="D61" s="471"/>
      <c r="E61" s="472"/>
      <c r="F61" s="59"/>
      <c r="G61" s="59"/>
      <c r="H61" s="59"/>
      <c r="I61" s="59"/>
      <c r="J61" s="59"/>
      <c r="K61" s="59"/>
      <c r="L61" s="59"/>
      <c r="M61" s="59"/>
      <c r="N61" s="59"/>
      <c r="O61" s="59"/>
      <c r="P61" s="59"/>
      <c r="Q61" s="59"/>
      <c r="R61" s="59"/>
      <c r="S61" s="59"/>
      <c r="T61" s="59"/>
      <c r="U61" s="59"/>
      <c r="V61" s="57"/>
      <c r="W61" s="57"/>
      <c r="X61" s="57"/>
      <c r="Y61" s="57"/>
      <c r="Z61" s="57"/>
      <c r="AA61" s="57"/>
      <c r="AB61" s="57"/>
      <c r="AC61" s="57"/>
      <c r="AD61" s="57"/>
      <c r="AE61" s="404"/>
      <c r="AF61" s="405"/>
      <c r="AG61" s="405"/>
      <c r="AH61" s="405"/>
      <c r="AI61" s="405"/>
      <c r="AJ61" s="405"/>
      <c r="AK61" s="405"/>
      <c r="AL61" s="406"/>
      <c r="AM61" s="45"/>
      <c r="AO61" s="20"/>
      <c r="AQ61" s="11"/>
      <c r="AR61" s="12"/>
      <c r="AS61" s="11"/>
      <c r="AT61" s="11"/>
      <c r="AU61" s="11"/>
      <c r="AV61" s="11"/>
      <c r="AW61" s="11"/>
      <c r="AX61" s="11"/>
      <c r="AY61" s="11"/>
      <c r="AZ61" s="11"/>
      <c r="BA61" s="11"/>
      <c r="BB61" s="10"/>
      <c r="BC61" s="10"/>
      <c r="BD61" s="10"/>
      <c r="BE61" s="10"/>
      <c r="BF61" s="10"/>
    </row>
    <row r="62" spans="1:58" s="35" customFormat="1" ht="13.65" customHeight="1" thickBot="1" x14ac:dyDescent="0.25">
      <c r="A62" s="46">
        <f>ROW()</f>
        <v>62</v>
      </c>
      <c r="B62" s="470"/>
      <c r="C62" s="471"/>
      <c r="D62" s="471"/>
      <c r="E62" s="472"/>
      <c r="F62" s="63"/>
      <c r="G62" s="63"/>
      <c r="H62" s="63"/>
      <c r="I62" s="63"/>
      <c r="J62" s="63"/>
      <c r="K62" s="63"/>
      <c r="L62" s="63"/>
      <c r="M62" s="63"/>
      <c r="N62" s="63"/>
      <c r="O62" s="63"/>
      <c r="P62" s="63"/>
      <c r="Q62" s="63"/>
      <c r="R62" s="63"/>
      <c r="S62" s="63"/>
      <c r="T62" s="63"/>
      <c r="U62" s="63"/>
      <c r="V62" s="64"/>
      <c r="W62" s="64"/>
      <c r="X62" s="64"/>
      <c r="Y62" s="64"/>
      <c r="Z62" s="64"/>
      <c r="AA62" s="64"/>
      <c r="AB62" s="64"/>
      <c r="AC62" s="64"/>
      <c r="AD62" s="64"/>
      <c r="AE62" s="404"/>
      <c r="AF62" s="405"/>
      <c r="AG62" s="405"/>
      <c r="AH62" s="405"/>
      <c r="AI62" s="405"/>
      <c r="AJ62" s="405"/>
      <c r="AK62" s="405"/>
      <c r="AL62" s="406"/>
      <c r="AM62" s="47"/>
      <c r="AO62" s="20"/>
      <c r="AQ62" s="11"/>
      <c r="AR62" s="12"/>
      <c r="AS62" s="11"/>
      <c r="AT62" s="11"/>
      <c r="AU62" s="11"/>
      <c r="AV62" s="11"/>
      <c r="AW62" s="11"/>
      <c r="AX62" s="11"/>
      <c r="AY62" s="11"/>
      <c r="AZ62" s="11"/>
      <c r="BA62" s="11"/>
      <c r="BB62" s="10"/>
      <c r="BC62" s="10"/>
      <c r="BD62" s="10"/>
      <c r="BE62" s="10"/>
      <c r="BF62" s="10"/>
    </row>
    <row r="63" spans="1:58" ht="27" customHeight="1" thickBot="1" x14ac:dyDescent="0.25">
      <c r="A63" s="44"/>
      <c r="B63" s="423" t="s">
        <v>12</v>
      </c>
      <c r="C63" s="423"/>
      <c r="D63" s="423"/>
      <c r="E63" s="423"/>
      <c r="F63" s="423"/>
      <c r="G63" s="423"/>
      <c r="H63" s="423"/>
      <c r="I63" s="423"/>
      <c r="J63" s="423"/>
      <c r="K63" s="609" t="str">
        <f>Document_Number</f>
        <v>Insert project document number</v>
      </c>
      <c r="L63" s="609"/>
      <c r="M63" s="609"/>
      <c r="N63" s="609"/>
      <c r="O63" s="609"/>
      <c r="P63" s="609"/>
      <c r="Q63" s="609"/>
      <c r="R63" s="609"/>
      <c r="S63" s="609"/>
      <c r="T63" s="609"/>
      <c r="U63" s="609"/>
      <c r="V63" s="609"/>
      <c r="W63" s="609"/>
      <c r="X63" s="609"/>
      <c r="Y63" s="609"/>
      <c r="Z63" s="423" t="s">
        <v>110</v>
      </c>
      <c r="AA63" s="423"/>
      <c r="AB63" s="423"/>
      <c r="AC63" s="609" t="str">
        <f>Document_Rev</f>
        <v>Insert project document revision</v>
      </c>
      <c r="AD63" s="609"/>
      <c r="AE63" s="609"/>
      <c r="AF63" s="609"/>
      <c r="AG63" s="423" t="s">
        <v>18</v>
      </c>
      <c r="AH63" s="423"/>
      <c r="AI63" s="423"/>
      <c r="AJ63" s="423"/>
      <c r="AK63" s="423"/>
      <c r="AL63" s="610">
        <f>total_page</f>
        <v>9</v>
      </c>
      <c r="AM63" s="611"/>
    </row>
  </sheetData>
  <sheetProtection algorithmName="SHA-512" hashValue="emmgu9O0W4spOtDeUIYqW3lzFZMrIRvD8vtX9ICHjvj5uUI9vb4VutkYzBGInrmcv9863PxqYT4KF4c8qoZ9KQ==" saltValue="wNmhV1I4nn+BxbASOg3ziA==" spinCount="100000" sheet="1" objects="1" scenarios="1"/>
  <dataConsolidate/>
  <mergeCells count="238">
    <mergeCell ref="AE19:AL19"/>
    <mergeCell ref="AE20:AL20"/>
    <mergeCell ref="AE21:AL21"/>
    <mergeCell ref="AE22:AL22"/>
    <mergeCell ref="AE7:AL7"/>
    <mergeCell ref="AE8:AL8"/>
    <mergeCell ref="AE9:AL9"/>
    <mergeCell ref="AE10:AL10"/>
    <mergeCell ref="AE11:AL11"/>
    <mergeCell ref="AE12:AL12"/>
    <mergeCell ref="AE13:AL13"/>
    <mergeCell ref="AE14:AL14"/>
    <mergeCell ref="AE15:AL15"/>
    <mergeCell ref="B56:E56"/>
    <mergeCell ref="B57:E57"/>
    <mergeCell ref="B58:E58"/>
    <mergeCell ref="B59:E59"/>
    <mergeCell ref="B60:E60"/>
    <mergeCell ref="B61:E61"/>
    <mergeCell ref="B62:E62"/>
    <mergeCell ref="AE29:AL29"/>
    <mergeCell ref="AE30:AL30"/>
    <mergeCell ref="AE31:AL31"/>
    <mergeCell ref="AE32:AL32"/>
    <mergeCell ref="AE33:AL33"/>
    <mergeCell ref="AE41:AL41"/>
    <mergeCell ref="AE42:AL42"/>
    <mergeCell ref="AE43:AL43"/>
    <mergeCell ref="AE44:AL44"/>
    <mergeCell ref="AE45:AL45"/>
    <mergeCell ref="AE46:AL46"/>
    <mergeCell ref="AE47:AL47"/>
    <mergeCell ref="AE48:AL48"/>
    <mergeCell ref="AE49:AL49"/>
    <mergeCell ref="AE50:AL50"/>
    <mergeCell ref="AE51:AL51"/>
    <mergeCell ref="AE52:AL52"/>
    <mergeCell ref="B47:E47"/>
    <mergeCell ref="B48:E48"/>
    <mergeCell ref="B49:E49"/>
    <mergeCell ref="B50:E50"/>
    <mergeCell ref="B51:E51"/>
    <mergeCell ref="B52:E52"/>
    <mergeCell ref="B53:E53"/>
    <mergeCell ref="B54:E54"/>
    <mergeCell ref="B55:E55"/>
    <mergeCell ref="B31:E31"/>
    <mergeCell ref="B32:E32"/>
    <mergeCell ref="B33:E33"/>
    <mergeCell ref="B41:E41"/>
    <mergeCell ref="B42:E42"/>
    <mergeCell ref="B43:E43"/>
    <mergeCell ref="B44:E44"/>
    <mergeCell ref="B45:E45"/>
    <mergeCell ref="B46:E46"/>
    <mergeCell ref="B5:E5"/>
    <mergeCell ref="F5:AD5"/>
    <mergeCell ref="AE5:AL5"/>
    <mergeCell ref="B6:E6"/>
    <mergeCell ref="F6:W6"/>
    <mergeCell ref="X6:AD6"/>
    <mergeCell ref="B1:AL1"/>
    <mergeCell ref="B2:J2"/>
    <mergeCell ref="K2:AL2"/>
    <mergeCell ref="B3:J3"/>
    <mergeCell ref="K3:AL3"/>
    <mergeCell ref="B4:E4"/>
    <mergeCell ref="AE6:AL6"/>
    <mergeCell ref="B12:E12"/>
    <mergeCell ref="X12:AD12"/>
    <mergeCell ref="X10:AD10"/>
    <mergeCell ref="F10:W10"/>
    <mergeCell ref="F11:W11"/>
    <mergeCell ref="F12:W12"/>
    <mergeCell ref="X8:AD8"/>
    <mergeCell ref="X11:AD11"/>
    <mergeCell ref="B7:E7"/>
    <mergeCell ref="F7:W7"/>
    <mergeCell ref="X7:AD7"/>
    <mergeCell ref="B8:E8"/>
    <mergeCell ref="F8:W8"/>
    <mergeCell ref="B9:E9"/>
    <mergeCell ref="F9:W9"/>
    <mergeCell ref="X9:AD9"/>
    <mergeCell ref="B10:E10"/>
    <mergeCell ref="B11:E11"/>
    <mergeCell ref="F18:W18"/>
    <mergeCell ref="X18:AD18"/>
    <mergeCell ref="B16:E16"/>
    <mergeCell ref="F16:W16"/>
    <mergeCell ref="X16:AD16"/>
    <mergeCell ref="AE16:AL16"/>
    <mergeCell ref="B17:E17"/>
    <mergeCell ref="B13:E13"/>
    <mergeCell ref="X13:AD13"/>
    <mergeCell ref="B14:E14"/>
    <mergeCell ref="F14:W14"/>
    <mergeCell ref="X14:AD14"/>
    <mergeCell ref="B15:E15"/>
    <mergeCell ref="F15:W15"/>
    <mergeCell ref="X15:AD15"/>
    <mergeCell ref="F17:W17"/>
    <mergeCell ref="X17:AD17"/>
    <mergeCell ref="F13:W13"/>
    <mergeCell ref="B18:E18"/>
    <mergeCell ref="AE17:AL17"/>
    <mergeCell ref="AE18:AL18"/>
    <mergeCell ref="B22:E22"/>
    <mergeCell ref="X22:AD22"/>
    <mergeCell ref="B19:E19"/>
    <mergeCell ref="F19:W19"/>
    <mergeCell ref="X19:AD19"/>
    <mergeCell ref="X20:AD20"/>
    <mergeCell ref="X21:AD21"/>
    <mergeCell ref="F22:W22"/>
    <mergeCell ref="F20:W20"/>
    <mergeCell ref="F21:W21"/>
    <mergeCell ref="B20:E20"/>
    <mergeCell ref="B21:E21"/>
    <mergeCell ref="AE23:AL23"/>
    <mergeCell ref="B24:E24"/>
    <mergeCell ref="F24:T24"/>
    <mergeCell ref="U24:AD24"/>
    <mergeCell ref="AE24:AL24"/>
    <mergeCell ref="B25:E25"/>
    <mergeCell ref="F25:T25"/>
    <mergeCell ref="U25:AD25"/>
    <mergeCell ref="AE25:AL25"/>
    <mergeCell ref="B23:E23"/>
    <mergeCell ref="F23:AD23"/>
    <mergeCell ref="F32:AD32"/>
    <mergeCell ref="AE28:AL28"/>
    <mergeCell ref="U29:AA29"/>
    <mergeCell ref="AB29:AD29"/>
    <mergeCell ref="B26:E26"/>
    <mergeCell ref="F26:T26"/>
    <mergeCell ref="U26:AD26"/>
    <mergeCell ref="AE26:AL26"/>
    <mergeCell ref="B27:E27"/>
    <mergeCell ref="F27:AA27"/>
    <mergeCell ref="AE27:AL27"/>
    <mergeCell ref="U31:AA31"/>
    <mergeCell ref="AB31:AD31"/>
    <mergeCell ref="B28:E28"/>
    <mergeCell ref="U28:AA28"/>
    <mergeCell ref="AB28:AD28"/>
    <mergeCell ref="U30:AA30"/>
    <mergeCell ref="AB30:AD30"/>
    <mergeCell ref="F28:T28"/>
    <mergeCell ref="F29:T29"/>
    <mergeCell ref="F30:T30"/>
    <mergeCell ref="F31:T31"/>
    <mergeCell ref="B29:E29"/>
    <mergeCell ref="B30:E30"/>
    <mergeCell ref="AE34:AL34"/>
    <mergeCell ref="B35:E35"/>
    <mergeCell ref="U35:AA35"/>
    <mergeCell ref="AB35:AD35"/>
    <mergeCell ref="AE35:AL35"/>
    <mergeCell ref="U33:AA33"/>
    <mergeCell ref="AB33:AD33"/>
    <mergeCell ref="B34:E34"/>
    <mergeCell ref="U34:AA34"/>
    <mergeCell ref="AB34:AD34"/>
    <mergeCell ref="F33:T33"/>
    <mergeCell ref="F34:T34"/>
    <mergeCell ref="F35:T35"/>
    <mergeCell ref="AE39:AL39"/>
    <mergeCell ref="B36:E36"/>
    <mergeCell ref="U36:AA36"/>
    <mergeCell ref="AB36:AD36"/>
    <mergeCell ref="AE36:AL36"/>
    <mergeCell ref="B37:E37"/>
    <mergeCell ref="U37:AA37"/>
    <mergeCell ref="AB37:AD37"/>
    <mergeCell ref="AE37:AL37"/>
    <mergeCell ref="F37:T37"/>
    <mergeCell ref="F36:T36"/>
    <mergeCell ref="B38:E38"/>
    <mergeCell ref="F38:M38"/>
    <mergeCell ref="AE38:AL38"/>
    <mergeCell ref="N38:R38"/>
    <mergeCell ref="T38:X38"/>
    <mergeCell ref="Z38:AD38"/>
    <mergeCell ref="AC40:AD40"/>
    <mergeCell ref="AE40:AL40"/>
    <mergeCell ref="B63:J63"/>
    <mergeCell ref="B39:E39"/>
    <mergeCell ref="F39:M39"/>
    <mergeCell ref="N39:P39"/>
    <mergeCell ref="Q39:R39"/>
    <mergeCell ref="T39:V39"/>
    <mergeCell ref="W39:X39"/>
    <mergeCell ref="Z39:AB39"/>
    <mergeCell ref="AC39:AD39"/>
    <mergeCell ref="W41:X41"/>
    <mergeCell ref="Z41:AB41"/>
    <mergeCell ref="AC41:AD41"/>
    <mergeCell ref="AC42:AD42"/>
    <mergeCell ref="F43:M43"/>
    <mergeCell ref="N43:P43"/>
    <mergeCell ref="Q43:R43"/>
    <mergeCell ref="B40:E40"/>
    <mergeCell ref="F40:M40"/>
    <mergeCell ref="N40:P40"/>
    <mergeCell ref="Q40:R40"/>
    <mergeCell ref="T40:V40"/>
    <mergeCell ref="W40:X40"/>
    <mergeCell ref="Z40:AB40"/>
    <mergeCell ref="W42:X42"/>
    <mergeCell ref="Z42:AB42"/>
    <mergeCell ref="F42:M42"/>
    <mergeCell ref="N42:P42"/>
    <mergeCell ref="Q42:R42"/>
    <mergeCell ref="T42:V42"/>
    <mergeCell ref="AG63:AK63"/>
    <mergeCell ref="AL63:AM63"/>
    <mergeCell ref="F41:M41"/>
    <mergeCell ref="N41:P41"/>
    <mergeCell ref="Q41:R41"/>
    <mergeCell ref="T41:V41"/>
    <mergeCell ref="K63:Y63"/>
    <mergeCell ref="Z63:AB63"/>
    <mergeCell ref="AC63:AF63"/>
    <mergeCell ref="T43:V43"/>
    <mergeCell ref="W43:X43"/>
    <mergeCell ref="Z43:AB43"/>
    <mergeCell ref="AC43:AD43"/>
    <mergeCell ref="AE53:AL53"/>
    <mergeCell ref="AE54:AL54"/>
    <mergeCell ref="AE55:AL55"/>
    <mergeCell ref="AE56:AL56"/>
    <mergeCell ref="AE57:AL57"/>
    <mergeCell ref="AE58:AL58"/>
    <mergeCell ref="AE59:AL59"/>
    <mergeCell ref="AE60:AL60"/>
    <mergeCell ref="AE61:AL61"/>
    <mergeCell ref="AE62:AL62"/>
  </mergeCells>
  <dataValidations count="20">
    <dataValidation type="list" allowBlank="1" showInputMessage="1" showErrorMessage="1" sqref="U18:AD18" xr:uid="{00000000-0002-0000-0900-000000000000}">
      <formula1>$AQ$18:$AS$18</formula1>
    </dataValidation>
    <dataValidation type="list" allowBlank="1" showInputMessage="1" showErrorMessage="1" sqref="X15:AD15" xr:uid="{00000000-0002-0000-0900-000001000000}">
      <formula1>$AQ$15:$AS$15</formula1>
    </dataValidation>
    <dataValidation type="list" allowBlank="1" showInputMessage="1" showErrorMessage="1" sqref="X14:AD14" xr:uid="{00000000-0002-0000-0900-000002000000}">
      <formula1>$AQ$14:$AS$14</formula1>
    </dataValidation>
    <dataValidation type="list" allowBlank="1" showInputMessage="1" showErrorMessage="1" sqref="X13:AD13" xr:uid="{00000000-0002-0000-0900-000003000000}">
      <formula1>$AQ$13:$AS$13</formula1>
    </dataValidation>
    <dataValidation type="list" allowBlank="1" showInputMessage="1" showErrorMessage="1" sqref="X12:AD12" xr:uid="{00000000-0002-0000-0900-000004000000}">
      <formula1>$AQ$12:$AS$12</formula1>
    </dataValidation>
    <dataValidation type="list" allowBlank="1" showInputMessage="1" showErrorMessage="1" sqref="X11:AD11" xr:uid="{00000000-0002-0000-0900-000005000000}">
      <formula1>$AQ$11:$AS$11</formula1>
    </dataValidation>
    <dataValidation type="list" allowBlank="1" showInputMessage="1" showErrorMessage="1" sqref="X7:AD7" xr:uid="{00000000-0002-0000-0900-000006000000}">
      <formula1>$AQ$7:$AS$7</formula1>
    </dataValidation>
    <dataValidation type="list" allowBlank="1" showInputMessage="1" showErrorMessage="1" sqref="X8:AD8" xr:uid="{00000000-0002-0000-0900-000007000000}">
      <formula1>$AQ$8:$AS$8</formula1>
    </dataValidation>
    <dataValidation type="list" allowBlank="1" showInputMessage="1" showErrorMessage="1" sqref="X6:AD6" xr:uid="{00000000-0002-0000-0900-000008000000}">
      <formula1>$AQ$6:$AS$6</formula1>
    </dataValidation>
    <dataValidation type="list" allowBlank="1" showInputMessage="1" showErrorMessage="1" sqref="V44:V62 X9:AD10 X7:AD7" xr:uid="{00000000-0002-0000-0900-000009000000}">
      <formula1>#REF!</formula1>
    </dataValidation>
    <dataValidation type="list" allowBlank="1" showInputMessage="1" showErrorMessage="1" sqref="X19:AD19" xr:uid="{00000000-0002-0000-0900-00000A000000}">
      <formula1>$AQ$19:$AS$19</formula1>
    </dataValidation>
    <dataValidation type="list" allowBlank="1" showInputMessage="1" showErrorMessage="1" sqref="X22:AD22" xr:uid="{00000000-0002-0000-0900-00000B000000}">
      <formula1>$AQ$22:$AS$22</formula1>
    </dataValidation>
    <dataValidation type="list" allowBlank="1" showInputMessage="1" showErrorMessage="1" sqref="X21:AD21" xr:uid="{00000000-0002-0000-0900-00000C000000}">
      <formula1>$AQ$21:$AS$21</formula1>
    </dataValidation>
    <dataValidation type="list" allowBlank="1" showInputMessage="1" showErrorMessage="1" sqref="X20:AD20" xr:uid="{00000000-0002-0000-0900-00000D000000}">
      <formula1>$AQ$20:$AS$20</formula1>
    </dataValidation>
    <dataValidation type="list" allowBlank="1" showInputMessage="1" showErrorMessage="1" sqref="X17:AD17" xr:uid="{00000000-0002-0000-0900-00000E000000}">
      <formula1>$AQ$17:$AS$17</formula1>
    </dataValidation>
    <dataValidation type="list" allowBlank="1" showInputMessage="1" showErrorMessage="1" sqref="U24:AD24" xr:uid="{00000000-0002-0000-0900-00000F000000}">
      <formula1>$AQ$24:$AS$24</formula1>
    </dataValidation>
    <dataValidation type="list" allowBlank="1" showInputMessage="1" showErrorMessage="1" sqref="U25:AD25" xr:uid="{00000000-0002-0000-0900-000010000000}">
      <formula1>$AQ$25:$AS$25</formula1>
    </dataValidation>
    <dataValidation type="list" allowBlank="1" showInputMessage="1" showErrorMessage="1" sqref="U26:AD26" xr:uid="{00000000-0002-0000-0900-000011000000}">
      <formula1>$AQ$26:$AU$26</formula1>
    </dataValidation>
    <dataValidation type="custom" allowBlank="1" showInputMessage="1" showErrorMessage="1" sqref="AB36:AD36" xr:uid="{00000000-0002-0000-0900-000012000000}">
      <formula1>IF(AB37="Select","",AB37)</formula1>
    </dataValidation>
    <dataValidation type="list" allowBlank="1" showInputMessage="1" showErrorMessage="1" sqref="X16:AD16" xr:uid="{00000000-0002-0000-0900-000013000000}">
      <formula1>$AQ$16:$AS$16</formula1>
    </dataValidation>
  </dataValidations>
  <printOptions horizontalCentered="1" verticalCentered="1"/>
  <pageMargins left="0.25" right="0.25" top="0.75" bottom="0.75" header="0.3" footer="0.3"/>
  <pageSetup paperSize="9" scale="90" fitToWidth="0" orientation="portrait" r:id="rId1"/>
  <colBreaks count="1" manualBreakCount="1">
    <brk id="3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BA63"/>
  <sheetViews>
    <sheetView showGridLines="0" zoomScaleNormal="100" zoomScaleSheetLayoutView="90" workbookViewId="0">
      <selection activeCell="B1" sqref="B1:AL1"/>
    </sheetView>
  </sheetViews>
  <sheetFormatPr defaultColWidth="9.28515625" defaultRowHeight="13.2" x14ac:dyDescent="0.25"/>
  <cols>
    <col min="1" max="27" width="2.85546875" style="25" customWidth="1"/>
    <col min="28" max="30" width="2.85546875" style="26" customWidth="1"/>
    <col min="31" max="39" width="2.85546875" style="25" customWidth="1"/>
    <col min="40" max="40" width="2.85546875" style="5" customWidth="1"/>
    <col min="41" max="41" width="32.85546875" style="20" hidden="1" customWidth="1"/>
    <col min="42" max="42" width="2.85546875" style="5" customWidth="1"/>
    <col min="43" max="43" width="9.28515625" style="13" customWidth="1"/>
    <col min="44" max="48" width="24.28515625" style="13" customWidth="1"/>
    <col min="49" max="16384" width="9.28515625" style="5"/>
  </cols>
  <sheetData>
    <row r="1" spans="1:53" ht="27.6" customHeight="1" thickBot="1" x14ac:dyDescent="0.25">
      <c r="A1" s="41" t="s">
        <v>0</v>
      </c>
      <c r="B1" s="413" t="s">
        <v>358</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2" t="s">
        <v>9</v>
      </c>
    </row>
    <row r="2" spans="1:53" ht="13.65" customHeight="1" x14ac:dyDescent="0.2">
      <c r="A2" s="43">
        <f>ROW()</f>
        <v>2</v>
      </c>
      <c r="B2" s="414" t="s">
        <v>213</v>
      </c>
      <c r="C2" s="415"/>
      <c r="D2" s="415"/>
      <c r="E2" s="415"/>
      <c r="F2" s="415"/>
      <c r="G2" s="415"/>
      <c r="H2" s="415"/>
      <c r="I2" s="415"/>
      <c r="J2" s="415"/>
      <c r="K2" s="591" t="str">
        <f>Tag_No</f>
        <v>Insert tag number</v>
      </c>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2"/>
      <c r="AM2" s="612"/>
    </row>
    <row r="3" spans="1:53" ht="13.65" customHeight="1" x14ac:dyDescent="0.2">
      <c r="A3" s="43">
        <f>ROW()</f>
        <v>3</v>
      </c>
      <c r="B3" s="416" t="s">
        <v>212</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4"/>
      <c r="AM3" s="613"/>
      <c r="AQ3" s="12" t="s">
        <v>29</v>
      </c>
    </row>
    <row r="4" spans="1:53" ht="13.65" customHeight="1" x14ac:dyDescent="0.2">
      <c r="A4" s="43">
        <f>ROW()</f>
        <v>4</v>
      </c>
      <c r="B4" s="418" t="s">
        <v>30</v>
      </c>
      <c r="C4" s="419"/>
      <c r="D4" s="419"/>
      <c r="E4" s="419"/>
      <c r="F4" s="48" t="s">
        <v>105</v>
      </c>
      <c r="G4" s="48"/>
      <c r="H4" s="48"/>
      <c r="I4" s="48"/>
      <c r="J4" s="48"/>
      <c r="K4" s="48"/>
      <c r="L4" s="48"/>
      <c r="M4" s="48"/>
      <c r="N4" s="48"/>
      <c r="O4" s="48"/>
      <c r="P4" s="48"/>
      <c r="Q4" s="48"/>
      <c r="R4" s="48"/>
      <c r="S4" s="48"/>
      <c r="T4" s="48"/>
      <c r="U4" s="48" t="s">
        <v>103</v>
      </c>
      <c r="V4" s="48"/>
      <c r="W4" s="48"/>
      <c r="X4" s="48"/>
      <c r="Y4" s="48"/>
      <c r="Z4" s="48"/>
      <c r="AA4" s="48"/>
      <c r="AB4" s="49"/>
      <c r="AC4" s="49"/>
      <c r="AD4" s="49"/>
      <c r="AE4" s="48" t="s">
        <v>31</v>
      </c>
      <c r="AF4" s="48"/>
      <c r="AG4" s="48"/>
      <c r="AH4" s="48"/>
      <c r="AI4" s="48"/>
      <c r="AJ4" s="48"/>
      <c r="AK4" s="48"/>
      <c r="AL4" s="50"/>
      <c r="AM4" s="613"/>
      <c r="AO4" s="20" t="s">
        <v>32</v>
      </c>
      <c r="AQ4" s="12"/>
    </row>
    <row r="5" spans="1:53" ht="13.65" customHeight="1" x14ac:dyDescent="0.2">
      <c r="A5" s="43">
        <f>ROW()</f>
        <v>5</v>
      </c>
      <c r="B5" s="277" t="s">
        <v>166</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9"/>
      <c r="AM5" s="613"/>
      <c r="AQ5" s="11"/>
      <c r="AR5" s="12"/>
      <c r="AS5" s="11"/>
      <c r="AT5" s="11"/>
      <c r="AU5" s="11"/>
      <c r="AV5" s="11"/>
      <c r="AW5" s="10"/>
      <c r="AX5" s="10"/>
      <c r="AY5" s="10"/>
      <c r="AZ5" s="10"/>
      <c r="BA5" s="10"/>
    </row>
    <row r="6" spans="1:53" ht="13.65" customHeight="1" x14ac:dyDescent="0.2">
      <c r="A6" s="43">
        <f>ROW()</f>
        <v>6</v>
      </c>
      <c r="B6" s="54"/>
      <c r="C6" s="55"/>
      <c r="D6" s="55"/>
      <c r="E6" s="62"/>
      <c r="F6" s="548" t="s">
        <v>167</v>
      </c>
      <c r="G6" s="548"/>
      <c r="H6" s="548"/>
      <c r="I6" s="548"/>
      <c r="J6" s="548"/>
      <c r="K6" s="548"/>
      <c r="L6" s="548"/>
      <c r="M6" s="548"/>
      <c r="N6" s="548"/>
      <c r="O6" s="548"/>
      <c r="P6" s="548"/>
      <c r="Q6" s="549" t="s">
        <v>157</v>
      </c>
      <c r="R6" s="548"/>
      <c r="S6" s="548"/>
      <c r="T6" s="548"/>
      <c r="U6" s="548"/>
      <c r="V6" s="548"/>
      <c r="W6" s="548"/>
      <c r="X6" s="548"/>
      <c r="Y6" s="548"/>
      <c r="Z6" s="548"/>
      <c r="AA6" s="550"/>
      <c r="AB6" s="548" t="s">
        <v>169</v>
      </c>
      <c r="AC6" s="548"/>
      <c r="AD6" s="548"/>
      <c r="AE6" s="548"/>
      <c r="AF6" s="548"/>
      <c r="AG6" s="548"/>
      <c r="AH6" s="548"/>
      <c r="AI6" s="548"/>
      <c r="AJ6" s="548"/>
      <c r="AK6" s="548"/>
      <c r="AL6" s="550"/>
      <c r="AM6" s="613"/>
      <c r="AQ6" s="11"/>
      <c r="AR6" s="12"/>
      <c r="AS6" s="11"/>
      <c r="AT6" s="11"/>
      <c r="AU6" s="11"/>
      <c r="AV6" s="11"/>
      <c r="AW6" s="10"/>
      <c r="AX6" s="10"/>
      <c r="AY6" s="10"/>
      <c r="AZ6" s="10"/>
      <c r="BA6" s="10"/>
    </row>
    <row r="7" spans="1:53" ht="13.65" customHeight="1" x14ac:dyDescent="0.2">
      <c r="A7" s="43">
        <f>ROW()</f>
        <v>7</v>
      </c>
      <c r="B7" s="54"/>
      <c r="C7" s="55"/>
      <c r="D7" s="55"/>
      <c r="E7" s="62"/>
      <c r="F7" s="554" t="s">
        <v>228</v>
      </c>
      <c r="G7" s="555"/>
      <c r="H7" s="555"/>
      <c r="I7" s="555"/>
      <c r="J7" s="555"/>
      <c r="K7" s="555"/>
      <c r="L7" s="555"/>
      <c r="M7" s="555"/>
      <c r="N7" s="555"/>
      <c r="O7" s="555"/>
      <c r="P7" s="555"/>
      <c r="Q7" s="553"/>
      <c r="R7" s="553"/>
      <c r="S7" s="553"/>
      <c r="T7" s="553"/>
      <c r="U7" s="553"/>
      <c r="V7" s="553"/>
      <c r="W7" s="553"/>
      <c r="X7" s="553"/>
      <c r="Y7" s="553"/>
      <c r="Z7" s="553"/>
      <c r="AA7" s="553"/>
      <c r="AB7" s="551"/>
      <c r="AC7" s="551"/>
      <c r="AD7" s="551"/>
      <c r="AE7" s="551"/>
      <c r="AF7" s="551"/>
      <c r="AG7" s="551"/>
      <c r="AH7" s="551"/>
      <c r="AI7" s="551"/>
      <c r="AJ7" s="551"/>
      <c r="AK7" s="551"/>
      <c r="AL7" s="552"/>
      <c r="AM7" s="613"/>
      <c r="AQ7" s="11"/>
      <c r="AR7" s="12"/>
      <c r="AS7" s="11"/>
      <c r="AT7" s="11"/>
      <c r="AU7" s="11"/>
      <c r="AV7" s="11"/>
      <c r="AW7" s="10"/>
      <c r="AX7" s="10"/>
      <c r="AY7" s="10"/>
      <c r="AZ7" s="10"/>
      <c r="BA7" s="10"/>
    </row>
    <row r="8" spans="1:53" ht="13.65" customHeight="1" x14ac:dyDescent="0.2">
      <c r="A8" s="43">
        <f>ROW()</f>
        <v>8</v>
      </c>
      <c r="B8" s="54"/>
      <c r="C8" s="55"/>
      <c r="D8" s="55"/>
      <c r="E8" s="62"/>
      <c r="F8" s="405" t="s">
        <v>222</v>
      </c>
      <c r="G8" s="405"/>
      <c r="H8" s="405"/>
      <c r="I8" s="405"/>
      <c r="J8" s="405"/>
      <c r="K8" s="405"/>
      <c r="L8" s="405"/>
      <c r="M8" s="405"/>
      <c r="N8" s="405"/>
      <c r="O8" s="405"/>
      <c r="P8" s="405"/>
      <c r="Q8" s="692"/>
      <c r="R8" s="693"/>
      <c r="S8" s="693"/>
      <c r="T8" s="693"/>
      <c r="U8" s="693"/>
      <c r="V8" s="693"/>
      <c r="W8" s="693"/>
      <c r="X8" s="693"/>
      <c r="Y8" s="693"/>
      <c r="Z8" s="693"/>
      <c r="AA8" s="694"/>
      <c r="AB8" s="624"/>
      <c r="AC8" s="624"/>
      <c r="AD8" s="624"/>
      <c r="AE8" s="624"/>
      <c r="AF8" s="624"/>
      <c r="AG8" s="624"/>
      <c r="AH8" s="624"/>
      <c r="AI8" s="624"/>
      <c r="AJ8" s="624"/>
      <c r="AK8" s="624"/>
      <c r="AL8" s="695"/>
      <c r="AM8" s="613"/>
      <c r="AQ8" s="11"/>
      <c r="AR8" s="12"/>
      <c r="AS8" s="11"/>
      <c r="AT8" s="11"/>
      <c r="AU8" s="11"/>
      <c r="AV8" s="11"/>
      <c r="AW8" s="10"/>
      <c r="AX8" s="10"/>
      <c r="AY8" s="10"/>
      <c r="AZ8" s="10"/>
      <c r="BA8" s="10"/>
    </row>
    <row r="9" spans="1:53" ht="13.65" customHeight="1" x14ac:dyDescent="0.2">
      <c r="A9" s="43">
        <f>ROW()</f>
        <v>9</v>
      </c>
      <c r="B9" s="54"/>
      <c r="C9" s="55"/>
      <c r="D9" s="55"/>
      <c r="E9" s="62"/>
      <c r="F9" s="405" t="s">
        <v>223</v>
      </c>
      <c r="G9" s="405"/>
      <c r="H9" s="405"/>
      <c r="I9" s="405"/>
      <c r="J9" s="405"/>
      <c r="K9" s="405"/>
      <c r="L9" s="405"/>
      <c r="M9" s="405"/>
      <c r="N9" s="405"/>
      <c r="O9" s="405"/>
      <c r="P9" s="405"/>
      <c r="Q9" s="692"/>
      <c r="R9" s="693"/>
      <c r="S9" s="693"/>
      <c r="T9" s="693"/>
      <c r="U9" s="693"/>
      <c r="V9" s="693"/>
      <c r="W9" s="693"/>
      <c r="X9" s="693"/>
      <c r="Y9" s="693"/>
      <c r="Z9" s="693"/>
      <c r="AA9" s="694"/>
      <c r="AB9" s="624"/>
      <c r="AC9" s="624"/>
      <c r="AD9" s="624"/>
      <c r="AE9" s="624"/>
      <c r="AF9" s="624"/>
      <c r="AG9" s="624"/>
      <c r="AH9" s="624"/>
      <c r="AI9" s="624"/>
      <c r="AJ9" s="624"/>
      <c r="AK9" s="624"/>
      <c r="AL9" s="695"/>
      <c r="AM9" s="613"/>
      <c r="AQ9" s="11"/>
      <c r="AR9" s="12"/>
      <c r="AS9" s="11"/>
      <c r="AT9" s="11"/>
      <c r="AU9" s="11"/>
      <c r="AV9" s="11"/>
      <c r="AW9" s="10"/>
      <c r="AX9" s="10"/>
      <c r="AY9" s="10"/>
      <c r="AZ9" s="10"/>
      <c r="BA9" s="10"/>
    </row>
    <row r="10" spans="1:53" ht="13.65" customHeight="1" x14ac:dyDescent="0.2">
      <c r="A10" s="43">
        <f>ROW()</f>
        <v>10</v>
      </c>
      <c r="B10" s="54"/>
      <c r="C10" s="55"/>
      <c r="D10" s="55"/>
      <c r="E10" s="62"/>
      <c r="F10" s="405" t="s">
        <v>224</v>
      </c>
      <c r="G10" s="405"/>
      <c r="H10" s="405"/>
      <c r="I10" s="405"/>
      <c r="J10" s="405"/>
      <c r="K10" s="405"/>
      <c r="L10" s="405"/>
      <c r="M10" s="405"/>
      <c r="N10" s="405"/>
      <c r="O10" s="405"/>
      <c r="P10" s="405"/>
      <c r="Q10" s="692"/>
      <c r="R10" s="693"/>
      <c r="S10" s="693"/>
      <c r="T10" s="693"/>
      <c r="U10" s="693"/>
      <c r="V10" s="693"/>
      <c r="W10" s="693"/>
      <c r="X10" s="693"/>
      <c r="Y10" s="693"/>
      <c r="Z10" s="693"/>
      <c r="AA10" s="694"/>
      <c r="AB10" s="624"/>
      <c r="AC10" s="624"/>
      <c r="AD10" s="624"/>
      <c r="AE10" s="624"/>
      <c r="AF10" s="624"/>
      <c r="AG10" s="624"/>
      <c r="AH10" s="624"/>
      <c r="AI10" s="624"/>
      <c r="AJ10" s="624"/>
      <c r="AK10" s="624"/>
      <c r="AL10" s="695"/>
      <c r="AM10" s="613"/>
      <c r="AQ10" s="11"/>
      <c r="AR10" s="12"/>
      <c r="AS10" s="11"/>
      <c r="AT10" s="11"/>
      <c r="AU10" s="11"/>
      <c r="AV10" s="11"/>
      <c r="AW10" s="10"/>
      <c r="AX10" s="10"/>
      <c r="AY10" s="10"/>
      <c r="AZ10" s="10"/>
      <c r="BA10" s="10"/>
    </row>
    <row r="11" spans="1:53" ht="13.65" customHeight="1" x14ac:dyDescent="0.2">
      <c r="A11" s="43">
        <f>ROW()</f>
        <v>11</v>
      </c>
      <c r="B11" s="54"/>
      <c r="C11" s="55"/>
      <c r="D11" s="55"/>
      <c r="E11" s="62"/>
      <c r="F11" s="405" t="s">
        <v>225</v>
      </c>
      <c r="G11" s="405"/>
      <c r="H11" s="405"/>
      <c r="I11" s="405"/>
      <c r="J11" s="405"/>
      <c r="K11" s="405"/>
      <c r="L11" s="405"/>
      <c r="M11" s="405"/>
      <c r="N11" s="405"/>
      <c r="O11" s="405"/>
      <c r="P11" s="405"/>
      <c r="Q11" s="692"/>
      <c r="R11" s="693"/>
      <c r="S11" s="693"/>
      <c r="T11" s="693"/>
      <c r="U11" s="693"/>
      <c r="V11" s="693"/>
      <c r="W11" s="693"/>
      <c r="X11" s="693"/>
      <c r="Y11" s="693"/>
      <c r="Z11" s="693"/>
      <c r="AA11" s="694"/>
      <c r="AB11" s="624"/>
      <c r="AC11" s="624"/>
      <c r="AD11" s="624"/>
      <c r="AE11" s="624"/>
      <c r="AF11" s="624"/>
      <c r="AG11" s="624"/>
      <c r="AH11" s="624"/>
      <c r="AI11" s="624"/>
      <c r="AJ11" s="624"/>
      <c r="AK11" s="624"/>
      <c r="AL11" s="695"/>
      <c r="AM11" s="613"/>
      <c r="AQ11" s="11"/>
      <c r="AR11" s="12"/>
      <c r="AS11" s="11"/>
      <c r="AT11" s="11"/>
      <c r="AU11" s="11"/>
      <c r="AV11" s="11"/>
      <c r="AW11" s="10"/>
      <c r="AX11" s="10"/>
      <c r="AY11" s="10"/>
      <c r="AZ11" s="10"/>
      <c r="BA11" s="10"/>
    </row>
    <row r="12" spans="1:53" ht="13.65" customHeight="1" x14ac:dyDescent="0.2">
      <c r="A12" s="43">
        <f>ROW()</f>
        <v>12</v>
      </c>
      <c r="B12" s="54"/>
      <c r="C12" s="55"/>
      <c r="D12" s="55"/>
      <c r="E12" s="62"/>
      <c r="F12" s="405" t="s">
        <v>226</v>
      </c>
      <c r="G12" s="405"/>
      <c r="H12" s="405"/>
      <c r="I12" s="405"/>
      <c r="J12" s="405"/>
      <c r="K12" s="405"/>
      <c r="L12" s="405"/>
      <c r="M12" s="405"/>
      <c r="N12" s="405"/>
      <c r="O12" s="405"/>
      <c r="P12" s="405"/>
      <c r="Q12" s="692"/>
      <c r="R12" s="693"/>
      <c r="S12" s="693"/>
      <c r="T12" s="693"/>
      <c r="U12" s="693"/>
      <c r="V12" s="693"/>
      <c r="W12" s="693"/>
      <c r="X12" s="693"/>
      <c r="Y12" s="693"/>
      <c r="Z12" s="693"/>
      <c r="AA12" s="694"/>
      <c r="AB12" s="624"/>
      <c r="AC12" s="624"/>
      <c r="AD12" s="624"/>
      <c r="AE12" s="624"/>
      <c r="AF12" s="624"/>
      <c r="AG12" s="624"/>
      <c r="AH12" s="624"/>
      <c r="AI12" s="624"/>
      <c r="AJ12" s="624"/>
      <c r="AK12" s="624"/>
      <c r="AL12" s="695"/>
      <c r="AM12" s="613"/>
      <c r="AQ12" s="11"/>
      <c r="AR12" s="12"/>
      <c r="AS12" s="11"/>
      <c r="AT12" s="11"/>
      <c r="AU12" s="11"/>
      <c r="AV12" s="11"/>
      <c r="AW12" s="10"/>
      <c r="AX12" s="10"/>
      <c r="AY12" s="10"/>
      <c r="AZ12" s="10"/>
      <c r="BA12" s="10"/>
    </row>
    <row r="13" spans="1:53" ht="13.65" customHeight="1" x14ac:dyDescent="0.2">
      <c r="A13" s="43">
        <f>ROW()</f>
        <v>13</v>
      </c>
      <c r="B13" s="71"/>
      <c r="C13" s="72"/>
      <c r="D13" s="72"/>
      <c r="E13" s="73"/>
      <c r="F13" s="405" t="s">
        <v>494</v>
      </c>
      <c r="G13" s="405"/>
      <c r="H13" s="405"/>
      <c r="I13" s="405"/>
      <c r="J13" s="405"/>
      <c r="K13" s="405"/>
      <c r="L13" s="405"/>
      <c r="M13" s="405"/>
      <c r="N13" s="405"/>
      <c r="O13" s="405"/>
      <c r="P13" s="405"/>
      <c r="Q13" s="692"/>
      <c r="R13" s="693"/>
      <c r="S13" s="693"/>
      <c r="T13" s="693"/>
      <c r="U13" s="693"/>
      <c r="V13" s="693"/>
      <c r="W13" s="693"/>
      <c r="X13" s="693"/>
      <c r="Y13" s="693"/>
      <c r="Z13" s="693"/>
      <c r="AA13" s="694"/>
      <c r="AB13" s="624"/>
      <c r="AC13" s="624"/>
      <c r="AD13" s="624"/>
      <c r="AE13" s="624"/>
      <c r="AF13" s="624"/>
      <c r="AG13" s="624"/>
      <c r="AH13" s="624"/>
      <c r="AI13" s="624"/>
      <c r="AJ13" s="624"/>
      <c r="AK13" s="624"/>
      <c r="AL13" s="695"/>
      <c r="AM13" s="613"/>
      <c r="AQ13" s="11"/>
      <c r="AR13" s="12"/>
      <c r="AS13" s="11"/>
      <c r="AT13" s="11"/>
      <c r="AU13" s="11"/>
      <c r="AV13" s="11"/>
      <c r="AW13" s="10"/>
      <c r="AX13" s="10"/>
      <c r="AY13" s="10"/>
      <c r="AZ13" s="10"/>
      <c r="BA13" s="10"/>
    </row>
    <row r="14" spans="1:53" ht="13.65" customHeight="1" x14ac:dyDescent="0.2">
      <c r="A14" s="43">
        <f>ROW()</f>
        <v>14</v>
      </c>
      <c r="B14" s="71"/>
      <c r="C14" s="72"/>
      <c r="D14" s="72"/>
      <c r="E14" s="73"/>
      <c r="F14" s="405" t="s">
        <v>227</v>
      </c>
      <c r="G14" s="405"/>
      <c r="H14" s="405"/>
      <c r="I14" s="405"/>
      <c r="J14" s="405"/>
      <c r="K14" s="405"/>
      <c r="L14" s="405"/>
      <c r="M14" s="405"/>
      <c r="N14" s="405"/>
      <c r="O14" s="405"/>
      <c r="P14" s="405"/>
      <c r="Q14" s="692"/>
      <c r="R14" s="693"/>
      <c r="S14" s="693"/>
      <c r="T14" s="693"/>
      <c r="U14" s="693"/>
      <c r="V14" s="693"/>
      <c r="W14" s="693"/>
      <c r="X14" s="693"/>
      <c r="Y14" s="693"/>
      <c r="Z14" s="693"/>
      <c r="AA14" s="694"/>
      <c r="AB14" s="624"/>
      <c r="AC14" s="624"/>
      <c r="AD14" s="624"/>
      <c r="AE14" s="624"/>
      <c r="AF14" s="624"/>
      <c r="AG14" s="624"/>
      <c r="AH14" s="624"/>
      <c r="AI14" s="624"/>
      <c r="AJ14" s="624"/>
      <c r="AK14" s="624"/>
      <c r="AL14" s="695"/>
      <c r="AM14" s="613"/>
      <c r="AQ14" s="11"/>
      <c r="AR14" s="12"/>
      <c r="AS14" s="11"/>
      <c r="AT14" s="11"/>
      <c r="AU14" s="11"/>
      <c r="AV14" s="11"/>
      <c r="AW14" s="10"/>
      <c r="AX14" s="10"/>
      <c r="AY14" s="10"/>
      <c r="AZ14" s="10"/>
      <c r="BA14" s="10"/>
    </row>
    <row r="15" spans="1:53" ht="13.65" customHeight="1" x14ac:dyDescent="0.2">
      <c r="A15" s="43">
        <f>ROW()</f>
        <v>15</v>
      </c>
      <c r="B15" s="54"/>
      <c r="C15" s="55"/>
      <c r="D15" s="55"/>
      <c r="E15" s="62"/>
      <c r="F15" s="405" t="s">
        <v>231</v>
      </c>
      <c r="G15" s="405"/>
      <c r="H15" s="405"/>
      <c r="I15" s="405"/>
      <c r="J15" s="405"/>
      <c r="K15" s="405"/>
      <c r="L15" s="405"/>
      <c r="M15" s="405"/>
      <c r="N15" s="405"/>
      <c r="O15" s="405"/>
      <c r="P15" s="405"/>
      <c r="Q15" s="692"/>
      <c r="R15" s="693"/>
      <c r="S15" s="693"/>
      <c r="T15" s="693"/>
      <c r="U15" s="693"/>
      <c r="V15" s="693"/>
      <c r="W15" s="693"/>
      <c r="X15" s="693"/>
      <c r="Y15" s="693"/>
      <c r="Z15" s="693"/>
      <c r="AA15" s="694"/>
      <c r="AB15" s="624"/>
      <c r="AC15" s="624"/>
      <c r="AD15" s="624"/>
      <c r="AE15" s="624"/>
      <c r="AF15" s="624"/>
      <c r="AG15" s="624"/>
      <c r="AH15" s="624"/>
      <c r="AI15" s="624"/>
      <c r="AJ15" s="624"/>
      <c r="AK15" s="624"/>
      <c r="AL15" s="695"/>
      <c r="AM15" s="613"/>
      <c r="AQ15" s="11"/>
      <c r="AR15" s="12"/>
      <c r="AS15" s="11"/>
      <c r="AT15" s="11"/>
      <c r="AU15" s="11"/>
      <c r="AV15" s="11"/>
      <c r="AW15" s="10"/>
      <c r="AX15" s="10"/>
      <c r="AY15" s="10"/>
      <c r="AZ15" s="10"/>
      <c r="BA15" s="10"/>
    </row>
    <row r="16" spans="1:53" ht="13.65" customHeight="1" x14ac:dyDescent="0.2">
      <c r="A16" s="43">
        <f>ROW()</f>
        <v>16</v>
      </c>
      <c r="B16" s="54"/>
      <c r="C16" s="55"/>
      <c r="D16" s="55"/>
      <c r="E16" s="62"/>
      <c r="F16" s="696"/>
      <c r="G16" s="696"/>
      <c r="H16" s="696"/>
      <c r="I16" s="696"/>
      <c r="J16" s="696"/>
      <c r="K16" s="696"/>
      <c r="L16" s="696"/>
      <c r="M16" s="696"/>
      <c r="N16" s="696"/>
      <c r="O16" s="696"/>
      <c r="P16" s="696"/>
      <c r="Q16" s="692"/>
      <c r="R16" s="693"/>
      <c r="S16" s="693"/>
      <c r="T16" s="693"/>
      <c r="U16" s="693"/>
      <c r="V16" s="693"/>
      <c r="W16" s="693"/>
      <c r="X16" s="693"/>
      <c r="Y16" s="693"/>
      <c r="Z16" s="693"/>
      <c r="AA16" s="694"/>
      <c r="AB16" s="624"/>
      <c r="AC16" s="624"/>
      <c r="AD16" s="624"/>
      <c r="AE16" s="624"/>
      <c r="AF16" s="624"/>
      <c r="AG16" s="624"/>
      <c r="AH16" s="624"/>
      <c r="AI16" s="624"/>
      <c r="AJ16" s="624"/>
      <c r="AK16" s="624"/>
      <c r="AL16" s="695"/>
      <c r="AM16" s="613"/>
      <c r="AQ16" s="11"/>
      <c r="AR16" s="12"/>
      <c r="AS16" s="11"/>
      <c r="AT16" s="11"/>
      <c r="AU16" s="11"/>
      <c r="AV16" s="11"/>
      <c r="AW16" s="10"/>
      <c r="AX16" s="10"/>
      <c r="AY16" s="10"/>
      <c r="AZ16" s="10"/>
      <c r="BA16" s="10"/>
    </row>
    <row r="17" spans="1:53" ht="13.65" customHeight="1" x14ac:dyDescent="0.2">
      <c r="A17" s="43">
        <f>ROW()</f>
        <v>17</v>
      </c>
      <c r="B17" s="54"/>
      <c r="C17" s="55"/>
      <c r="D17" s="55"/>
      <c r="E17" s="62"/>
      <c r="F17" s="554" t="s">
        <v>229</v>
      </c>
      <c r="G17" s="555"/>
      <c r="H17" s="555"/>
      <c r="I17" s="555"/>
      <c r="J17" s="555"/>
      <c r="K17" s="555"/>
      <c r="L17" s="555"/>
      <c r="M17" s="555"/>
      <c r="N17" s="555"/>
      <c r="O17" s="555"/>
      <c r="P17" s="555"/>
      <c r="Q17" s="330"/>
      <c r="R17" s="330"/>
      <c r="S17" s="330"/>
      <c r="T17" s="330"/>
      <c r="U17" s="330"/>
      <c r="V17" s="330"/>
      <c r="W17" s="330"/>
      <c r="X17" s="330"/>
      <c r="Y17" s="330"/>
      <c r="Z17" s="330"/>
      <c r="AA17" s="330"/>
      <c r="AB17" s="551"/>
      <c r="AC17" s="551"/>
      <c r="AD17" s="551"/>
      <c r="AE17" s="551"/>
      <c r="AF17" s="551"/>
      <c r="AG17" s="551"/>
      <c r="AH17" s="551"/>
      <c r="AI17" s="551"/>
      <c r="AJ17" s="551"/>
      <c r="AK17" s="551"/>
      <c r="AL17" s="552"/>
      <c r="AM17" s="613"/>
      <c r="AQ17" s="11"/>
      <c r="AR17" s="12"/>
      <c r="AS17" s="11"/>
      <c r="AT17" s="11"/>
      <c r="AU17" s="11"/>
      <c r="AV17" s="11"/>
      <c r="AW17" s="10"/>
      <c r="AX17" s="10"/>
      <c r="AY17" s="10"/>
      <c r="AZ17" s="10"/>
      <c r="BA17" s="10"/>
    </row>
    <row r="18" spans="1:53" ht="13.65" customHeight="1" x14ac:dyDescent="0.2">
      <c r="A18" s="43">
        <f>ROW()</f>
        <v>18</v>
      </c>
      <c r="B18" s="54"/>
      <c r="C18" s="55"/>
      <c r="D18" s="55"/>
      <c r="E18" s="62"/>
      <c r="F18" s="405" t="s">
        <v>230</v>
      </c>
      <c r="G18" s="405"/>
      <c r="H18" s="405"/>
      <c r="I18" s="405"/>
      <c r="J18" s="405"/>
      <c r="K18" s="405"/>
      <c r="L18" s="405"/>
      <c r="M18" s="405"/>
      <c r="N18" s="405"/>
      <c r="O18" s="405"/>
      <c r="P18" s="405"/>
      <c r="Q18" s="692"/>
      <c r="R18" s="693"/>
      <c r="S18" s="693"/>
      <c r="T18" s="693"/>
      <c r="U18" s="693"/>
      <c r="V18" s="693"/>
      <c r="W18" s="693"/>
      <c r="X18" s="693"/>
      <c r="Y18" s="693"/>
      <c r="Z18" s="693"/>
      <c r="AA18" s="694"/>
      <c r="AB18" s="624"/>
      <c r="AC18" s="624"/>
      <c r="AD18" s="624"/>
      <c r="AE18" s="624"/>
      <c r="AF18" s="624"/>
      <c r="AG18" s="624"/>
      <c r="AH18" s="624"/>
      <c r="AI18" s="624"/>
      <c r="AJ18" s="624"/>
      <c r="AK18" s="624"/>
      <c r="AL18" s="695"/>
      <c r="AM18" s="613"/>
      <c r="AQ18" s="11"/>
      <c r="AR18" s="12"/>
      <c r="AS18" s="11"/>
      <c r="AT18" s="11"/>
      <c r="AU18" s="11"/>
      <c r="AV18" s="11"/>
      <c r="AW18" s="10"/>
      <c r="AX18" s="10"/>
      <c r="AY18" s="10"/>
      <c r="AZ18" s="10"/>
      <c r="BA18" s="10"/>
    </row>
    <row r="19" spans="1:53" ht="13.65" customHeight="1" x14ac:dyDescent="0.2">
      <c r="A19" s="43">
        <f>ROW()</f>
        <v>19</v>
      </c>
      <c r="B19" s="54"/>
      <c r="C19" s="55"/>
      <c r="D19" s="55"/>
      <c r="E19" s="62"/>
      <c r="F19" s="405" t="s">
        <v>232</v>
      </c>
      <c r="G19" s="405"/>
      <c r="H19" s="405"/>
      <c r="I19" s="405"/>
      <c r="J19" s="405"/>
      <c r="K19" s="405"/>
      <c r="L19" s="405"/>
      <c r="M19" s="405"/>
      <c r="N19" s="405"/>
      <c r="O19" s="405"/>
      <c r="P19" s="405"/>
      <c r="Q19" s="692"/>
      <c r="R19" s="693"/>
      <c r="S19" s="693"/>
      <c r="T19" s="693"/>
      <c r="U19" s="693"/>
      <c r="V19" s="693"/>
      <c r="W19" s="693"/>
      <c r="X19" s="693"/>
      <c r="Y19" s="693"/>
      <c r="Z19" s="693"/>
      <c r="AA19" s="694"/>
      <c r="AB19" s="624"/>
      <c r="AC19" s="624"/>
      <c r="AD19" s="624"/>
      <c r="AE19" s="624"/>
      <c r="AF19" s="624"/>
      <c r="AG19" s="624"/>
      <c r="AH19" s="624"/>
      <c r="AI19" s="624"/>
      <c r="AJ19" s="624"/>
      <c r="AK19" s="624"/>
      <c r="AL19" s="695"/>
      <c r="AM19" s="613"/>
      <c r="AQ19" s="11"/>
      <c r="AR19" s="12"/>
      <c r="AS19" s="11"/>
      <c r="AT19" s="11"/>
      <c r="AU19" s="11"/>
      <c r="AV19" s="11"/>
      <c r="AW19" s="10"/>
      <c r="AX19" s="10"/>
      <c r="AY19" s="10"/>
      <c r="AZ19" s="10"/>
      <c r="BA19" s="10"/>
    </row>
    <row r="20" spans="1:53" ht="13.65" customHeight="1" x14ac:dyDescent="0.2">
      <c r="A20" s="43">
        <f>ROW()</f>
        <v>20</v>
      </c>
      <c r="B20" s="54"/>
      <c r="C20" s="55"/>
      <c r="D20" s="55"/>
      <c r="E20" s="62"/>
      <c r="F20" s="405" t="s">
        <v>153</v>
      </c>
      <c r="G20" s="405"/>
      <c r="H20" s="405"/>
      <c r="I20" s="405"/>
      <c r="J20" s="405"/>
      <c r="K20" s="405"/>
      <c r="L20" s="405"/>
      <c r="M20" s="405"/>
      <c r="N20" s="405"/>
      <c r="O20" s="405"/>
      <c r="P20" s="405"/>
      <c r="Q20" s="692"/>
      <c r="R20" s="693"/>
      <c r="S20" s="693"/>
      <c r="T20" s="693"/>
      <c r="U20" s="693"/>
      <c r="V20" s="693"/>
      <c r="W20" s="693"/>
      <c r="X20" s="693"/>
      <c r="Y20" s="693"/>
      <c r="Z20" s="693"/>
      <c r="AA20" s="694"/>
      <c r="AB20" s="624"/>
      <c r="AC20" s="624"/>
      <c r="AD20" s="624"/>
      <c r="AE20" s="624"/>
      <c r="AF20" s="624"/>
      <c r="AG20" s="624"/>
      <c r="AH20" s="624"/>
      <c r="AI20" s="624"/>
      <c r="AJ20" s="624"/>
      <c r="AK20" s="624"/>
      <c r="AL20" s="695"/>
      <c r="AM20" s="613"/>
      <c r="AQ20" s="11"/>
      <c r="AR20" s="12"/>
      <c r="AS20" s="11"/>
      <c r="AT20" s="11"/>
      <c r="AU20" s="11"/>
      <c r="AV20" s="11"/>
      <c r="AW20" s="10"/>
      <c r="AX20" s="10"/>
      <c r="AY20" s="10"/>
      <c r="AZ20" s="10"/>
      <c r="BA20" s="10"/>
    </row>
    <row r="21" spans="1:53" ht="13.65" customHeight="1" x14ac:dyDescent="0.2">
      <c r="A21" s="43">
        <f>ROW()</f>
        <v>21</v>
      </c>
      <c r="B21" s="54"/>
      <c r="C21" s="55"/>
      <c r="D21" s="55"/>
      <c r="E21" s="62"/>
      <c r="F21" s="405" t="s">
        <v>233</v>
      </c>
      <c r="G21" s="405"/>
      <c r="H21" s="405"/>
      <c r="I21" s="405"/>
      <c r="J21" s="405"/>
      <c r="K21" s="405"/>
      <c r="L21" s="405"/>
      <c r="M21" s="405"/>
      <c r="N21" s="405"/>
      <c r="O21" s="405"/>
      <c r="P21" s="405"/>
      <c r="Q21" s="692"/>
      <c r="R21" s="693"/>
      <c r="S21" s="693"/>
      <c r="T21" s="693"/>
      <c r="U21" s="693"/>
      <c r="V21" s="693"/>
      <c r="W21" s="693"/>
      <c r="X21" s="693"/>
      <c r="Y21" s="693"/>
      <c r="Z21" s="693"/>
      <c r="AA21" s="694"/>
      <c r="AB21" s="624"/>
      <c r="AC21" s="624"/>
      <c r="AD21" s="624"/>
      <c r="AE21" s="624"/>
      <c r="AF21" s="624"/>
      <c r="AG21" s="624"/>
      <c r="AH21" s="624"/>
      <c r="AI21" s="624"/>
      <c r="AJ21" s="624"/>
      <c r="AK21" s="624"/>
      <c r="AL21" s="695"/>
      <c r="AM21" s="613"/>
      <c r="AQ21" s="11"/>
      <c r="AR21" s="12"/>
      <c r="AS21" s="11"/>
      <c r="AT21" s="11"/>
      <c r="AU21" s="11"/>
      <c r="AV21" s="11"/>
      <c r="AW21" s="10"/>
      <c r="AX21" s="10"/>
      <c r="AY21" s="10"/>
      <c r="AZ21" s="10"/>
      <c r="BA21" s="10"/>
    </row>
    <row r="22" spans="1:53" ht="13.65" customHeight="1" x14ac:dyDescent="0.2">
      <c r="A22" s="43">
        <f>ROW()</f>
        <v>22</v>
      </c>
      <c r="B22" s="54"/>
      <c r="C22" s="55"/>
      <c r="D22" s="55"/>
      <c r="E22" s="62"/>
      <c r="F22" s="405" t="s">
        <v>155</v>
      </c>
      <c r="G22" s="405"/>
      <c r="H22" s="405"/>
      <c r="I22" s="405"/>
      <c r="J22" s="405"/>
      <c r="K22" s="405"/>
      <c r="L22" s="405"/>
      <c r="M22" s="405"/>
      <c r="N22" s="405"/>
      <c r="O22" s="405"/>
      <c r="P22" s="405"/>
      <c r="Q22" s="692"/>
      <c r="R22" s="693"/>
      <c r="S22" s="693"/>
      <c r="T22" s="693"/>
      <c r="U22" s="693"/>
      <c r="V22" s="693"/>
      <c r="W22" s="693"/>
      <c r="X22" s="693"/>
      <c r="Y22" s="693"/>
      <c r="Z22" s="693"/>
      <c r="AA22" s="694"/>
      <c r="AB22" s="624"/>
      <c r="AC22" s="624"/>
      <c r="AD22" s="624"/>
      <c r="AE22" s="624"/>
      <c r="AF22" s="624"/>
      <c r="AG22" s="624"/>
      <c r="AH22" s="624"/>
      <c r="AI22" s="624"/>
      <c r="AJ22" s="624"/>
      <c r="AK22" s="624"/>
      <c r="AL22" s="695"/>
      <c r="AM22" s="613"/>
      <c r="AQ22" s="11"/>
      <c r="AR22" s="12"/>
      <c r="AS22" s="11"/>
      <c r="AT22" s="11"/>
      <c r="AU22" s="11"/>
      <c r="AV22" s="11"/>
      <c r="AW22" s="10"/>
      <c r="AX22" s="10"/>
      <c r="AY22" s="10"/>
      <c r="AZ22" s="10"/>
      <c r="BA22" s="10"/>
    </row>
    <row r="23" spans="1:53" ht="13.65" customHeight="1" x14ac:dyDescent="0.2">
      <c r="A23" s="43">
        <f>ROW()</f>
        <v>23</v>
      </c>
      <c r="B23" s="54"/>
      <c r="C23" s="55"/>
      <c r="D23" s="55"/>
      <c r="E23" s="62"/>
      <c r="F23" s="405" t="s">
        <v>154</v>
      </c>
      <c r="G23" s="405"/>
      <c r="H23" s="405"/>
      <c r="I23" s="405"/>
      <c r="J23" s="405"/>
      <c r="K23" s="405"/>
      <c r="L23" s="405"/>
      <c r="M23" s="405"/>
      <c r="N23" s="405"/>
      <c r="O23" s="405"/>
      <c r="P23" s="405"/>
      <c r="Q23" s="692"/>
      <c r="R23" s="693"/>
      <c r="S23" s="693"/>
      <c r="T23" s="693"/>
      <c r="U23" s="693"/>
      <c r="V23" s="693"/>
      <c r="W23" s="693"/>
      <c r="X23" s="693"/>
      <c r="Y23" s="693"/>
      <c r="Z23" s="693"/>
      <c r="AA23" s="694"/>
      <c r="AB23" s="624"/>
      <c r="AC23" s="624"/>
      <c r="AD23" s="624"/>
      <c r="AE23" s="624"/>
      <c r="AF23" s="624"/>
      <c r="AG23" s="624"/>
      <c r="AH23" s="624"/>
      <c r="AI23" s="624"/>
      <c r="AJ23" s="624"/>
      <c r="AK23" s="624"/>
      <c r="AL23" s="695"/>
      <c r="AM23" s="613"/>
      <c r="AQ23" s="11"/>
      <c r="AR23" s="12"/>
      <c r="AS23" s="11"/>
      <c r="AT23" s="11"/>
      <c r="AU23" s="11"/>
      <c r="AV23" s="11"/>
      <c r="AW23" s="10"/>
      <c r="AX23" s="10"/>
      <c r="AY23" s="10"/>
      <c r="AZ23" s="10"/>
      <c r="BA23" s="10"/>
    </row>
    <row r="24" spans="1:53" ht="13.65" customHeight="1" x14ac:dyDescent="0.2">
      <c r="A24" s="43">
        <f>ROW()</f>
        <v>24</v>
      </c>
      <c r="B24" s="54"/>
      <c r="C24" s="55"/>
      <c r="D24" s="55"/>
      <c r="E24" s="62"/>
      <c r="F24" s="405" t="s">
        <v>234</v>
      </c>
      <c r="G24" s="405"/>
      <c r="H24" s="405"/>
      <c r="I24" s="405"/>
      <c r="J24" s="405"/>
      <c r="K24" s="405"/>
      <c r="L24" s="405"/>
      <c r="M24" s="405"/>
      <c r="N24" s="405"/>
      <c r="O24" s="405"/>
      <c r="P24" s="405"/>
      <c r="Q24" s="692"/>
      <c r="R24" s="693"/>
      <c r="S24" s="693"/>
      <c r="T24" s="693"/>
      <c r="U24" s="693"/>
      <c r="V24" s="693"/>
      <c r="W24" s="693"/>
      <c r="X24" s="693"/>
      <c r="Y24" s="693"/>
      <c r="Z24" s="693"/>
      <c r="AA24" s="694"/>
      <c r="AB24" s="624"/>
      <c r="AC24" s="624"/>
      <c r="AD24" s="624"/>
      <c r="AE24" s="624"/>
      <c r="AF24" s="624"/>
      <c r="AG24" s="624"/>
      <c r="AH24" s="624"/>
      <c r="AI24" s="624"/>
      <c r="AJ24" s="624"/>
      <c r="AK24" s="624"/>
      <c r="AL24" s="695"/>
      <c r="AM24" s="613"/>
      <c r="AQ24" s="11"/>
      <c r="AR24" s="12"/>
      <c r="AS24" s="11"/>
      <c r="AT24" s="11"/>
      <c r="AU24" s="11"/>
      <c r="AV24" s="11"/>
      <c r="AW24" s="10"/>
      <c r="AX24" s="10"/>
      <c r="AY24" s="10"/>
      <c r="AZ24" s="10"/>
      <c r="BA24" s="10"/>
    </row>
    <row r="25" spans="1:53" ht="13.65" customHeight="1" x14ac:dyDescent="0.2">
      <c r="A25" s="43">
        <f>ROW()</f>
        <v>25</v>
      </c>
      <c r="B25" s="54"/>
      <c r="C25" s="55"/>
      <c r="D25" s="55"/>
      <c r="E25" s="62"/>
      <c r="F25" s="696"/>
      <c r="G25" s="696"/>
      <c r="H25" s="696"/>
      <c r="I25" s="696"/>
      <c r="J25" s="696"/>
      <c r="K25" s="696"/>
      <c r="L25" s="696"/>
      <c r="M25" s="696"/>
      <c r="N25" s="696"/>
      <c r="O25" s="696"/>
      <c r="P25" s="696"/>
      <c r="Q25" s="692"/>
      <c r="R25" s="693"/>
      <c r="S25" s="693"/>
      <c r="T25" s="693"/>
      <c r="U25" s="693"/>
      <c r="V25" s="693"/>
      <c r="W25" s="693"/>
      <c r="X25" s="693"/>
      <c r="Y25" s="693"/>
      <c r="Z25" s="693"/>
      <c r="AA25" s="694"/>
      <c r="AB25" s="624"/>
      <c r="AC25" s="624"/>
      <c r="AD25" s="624"/>
      <c r="AE25" s="624"/>
      <c r="AF25" s="624"/>
      <c r="AG25" s="624"/>
      <c r="AH25" s="624"/>
      <c r="AI25" s="624"/>
      <c r="AJ25" s="624"/>
      <c r="AK25" s="624"/>
      <c r="AL25" s="695"/>
      <c r="AM25" s="613"/>
      <c r="AQ25" s="11"/>
      <c r="AR25" s="12"/>
      <c r="AS25" s="11"/>
      <c r="AT25" s="11"/>
      <c r="AU25" s="11"/>
      <c r="AV25" s="11"/>
      <c r="AW25" s="10"/>
      <c r="AX25" s="10"/>
      <c r="AY25" s="10"/>
      <c r="AZ25" s="10"/>
      <c r="BA25" s="10"/>
    </row>
    <row r="26" spans="1:53" ht="13.65" customHeight="1" x14ac:dyDescent="0.2">
      <c r="A26" s="43">
        <f>ROW()</f>
        <v>26</v>
      </c>
      <c r="B26" s="54"/>
      <c r="C26" s="55"/>
      <c r="D26" s="55"/>
      <c r="E26" s="62"/>
      <c r="F26" s="554" t="s">
        <v>172</v>
      </c>
      <c r="G26" s="555"/>
      <c r="H26" s="555"/>
      <c r="I26" s="555"/>
      <c r="J26" s="555"/>
      <c r="K26" s="555"/>
      <c r="L26" s="555"/>
      <c r="M26" s="555"/>
      <c r="N26" s="555"/>
      <c r="O26" s="555"/>
      <c r="P26" s="555"/>
      <c r="Q26" s="330"/>
      <c r="R26" s="330"/>
      <c r="S26" s="330"/>
      <c r="T26" s="330"/>
      <c r="U26" s="330"/>
      <c r="V26" s="330"/>
      <c r="W26" s="330"/>
      <c r="X26" s="330"/>
      <c r="Y26" s="330"/>
      <c r="Z26" s="330"/>
      <c r="AA26" s="330"/>
      <c r="AB26" s="551"/>
      <c r="AC26" s="551"/>
      <c r="AD26" s="551"/>
      <c r="AE26" s="551"/>
      <c r="AF26" s="551"/>
      <c r="AG26" s="551"/>
      <c r="AH26" s="551"/>
      <c r="AI26" s="551"/>
      <c r="AJ26" s="551"/>
      <c r="AK26" s="551"/>
      <c r="AL26" s="552"/>
      <c r="AM26" s="613"/>
      <c r="AQ26" s="11"/>
      <c r="AR26" s="12"/>
      <c r="AS26" s="11"/>
      <c r="AT26" s="11"/>
      <c r="AU26" s="11"/>
      <c r="AV26" s="11"/>
      <c r="AW26" s="10"/>
      <c r="AX26" s="10"/>
      <c r="AY26" s="10"/>
      <c r="AZ26" s="10"/>
      <c r="BA26" s="10"/>
    </row>
    <row r="27" spans="1:53" ht="13.65" customHeight="1" x14ac:dyDescent="0.2">
      <c r="A27" s="43">
        <f>ROW()</f>
        <v>27</v>
      </c>
      <c r="B27" s="54"/>
      <c r="C27" s="55"/>
      <c r="D27" s="55"/>
      <c r="E27" s="62"/>
      <c r="F27" s="405" t="s">
        <v>93</v>
      </c>
      <c r="G27" s="405"/>
      <c r="H27" s="405"/>
      <c r="I27" s="405"/>
      <c r="J27" s="405"/>
      <c r="K27" s="405"/>
      <c r="L27" s="405"/>
      <c r="M27" s="405"/>
      <c r="N27" s="405"/>
      <c r="O27" s="405"/>
      <c r="P27" s="405"/>
      <c r="Q27" s="692"/>
      <c r="R27" s="693"/>
      <c r="S27" s="693"/>
      <c r="T27" s="693"/>
      <c r="U27" s="693"/>
      <c r="V27" s="693"/>
      <c r="W27" s="693"/>
      <c r="X27" s="693"/>
      <c r="Y27" s="693"/>
      <c r="Z27" s="693"/>
      <c r="AA27" s="694"/>
      <c r="AB27" s="624"/>
      <c r="AC27" s="624"/>
      <c r="AD27" s="624"/>
      <c r="AE27" s="624"/>
      <c r="AF27" s="624"/>
      <c r="AG27" s="624"/>
      <c r="AH27" s="624"/>
      <c r="AI27" s="624"/>
      <c r="AJ27" s="624"/>
      <c r="AK27" s="624"/>
      <c r="AL27" s="695"/>
      <c r="AM27" s="613"/>
      <c r="AQ27" s="11"/>
      <c r="AR27" s="12"/>
      <c r="AS27" s="11"/>
      <c r="AT27" s="11"/>
      <c r="AU27" s="11"/>
      <c r="AV27" s="11"/>
      <c r="AW27" s="10"/>
      <c r="AX27" s="10"/>
      <c r="AY27" s="10"/>
      <c r="AZ27" s="10"/>
      <c r="BA27" s="10"/>
    </row>
    <row r="28" spans="1:53" ht="13.65" customHeight="1" x14ac:dyDescent="0.2">
      <c r="A28" s="43">
        <f>ROW()</f>
        <v>28</v>
      </c>
      <c r="B28" s="54"/>
      <c r="C28" s="55"/>
      <c r="D28" s="55"/>
      <c r="E28" s="62"/>
      <c r="F28" s="405" t="s">
        <v>173</v>
      </c>
      <c r="G28" s="405"/>
      <c r="H28" s="405"/>
      <c r="I28" s="405"/>
      <c r="J28" s="405"/>
      <c r="K28" s="405"/>
      <c r="L28" s="405"/>
      <c r="M28" s="405"/>
      <c r="N28" s="405"/>
      <c r="O28" s="405"/>
      <c r="P28" s="405"/>
      <c r="Q28" s="692"/>
      <c r="R28" s="693"/>
      <c r="S28" s="693"/>
      <c r="T28" s="693"/>
      <c r="U28" s="693"/>
      <c r="V28" s="693"/>
      <c r="W28" s="693"/>
      <c r="X28" s="693"/>
      <c r="Y28" s="693"/>
      <c r="Z28" s="693"/>
      <c r="AA28" s="694"/>
      <c r="AB28" s="624"/>
      <c r="AC28" s="624"/>
      <c r="AD28" s="624"/>
      <c r="AE28" s="624"/>
      <c r="AF28" s="624"/>
      <c r="AG28" s="624"/>
      <c r="AH28" s="624"/>
      <c r="AI28" s="624"/>
      <c r="AJ28" s="624"/>
      <c r="AK28" s="624"/>
      <c r="AL28" s="695"/>
      <c r="AM28" s="613"/>
      <c r="AQ28" s="11"/>
      <c r="AR28" s="12"/>
      <c r="AS28" s="11"/>
      <c r="AT28" s="11"/>
      <c r="AU28" s="11"/>
      <c r="AV28" s="11"/>
      <c r="AW28" s="10"/>
      <c r="AX28" s="10"/>
      <c r="AY28" s="10"/>
      <c r="AZ28" s="10"/>
      <c r="BA28" s="10"/>
    </row>
    <row r="29" spans="1:53" ht="13.65" customHeight="1" x14ac:dyDescent="0.2">
      <c r="A29" s="43">
        <f>ROW()</f>
        <v>29</v>
      </c>
      <c r="B29" s="54"/>
      <c r="C29" s="55"/>
      <c r="D29" s="55"/>
      <c r="E29" s="62"/>
      <c r="F29" s="405" t="s">
        <v>174</v>
      </c>
      <c r="G29" s="405"/>
      <c r="H29" s="405"/>
      <c r="I29" s="405"/>
      <c r="J29" s="405"/>
      <c r="K29" s="405"/>
      <c r="L29" s="405"/>
      <c r="M29" s="405"/>
      <c r="N29" s="405"/>
      <c r="O29" s="405"/>
      <c r="P29" s="405"/>
      <c r="Q29" s="692"/>
      <c r="R29" s="693"/>
      <c r="S29" s="693"/>
      <c r="T29" s="693"/>
      <c r="U29" s="693"/>
      <c r="V29" s="693"/>
      <c r="W29" s="693"/>
      <c r="X29" s="693"/>
      <c r="Y29" s="693"/>
      <c r="Z29" s="693"/>
      <c r="AA29" s="694"/>
      <c r="AB29" s="624"/>
      <c r="AC29" s="624"/>
      <c r="AD29" s="624"/>
      <c r="AE29" s="624"/>
      <c r="AF29" s="624"/>
      <c r="AG29" s="624"/>
      <c r="AH29" s="624"/>
      <c r="AI29" s="624"/>
      <c r="AJ29" s="624"/>
      <c r="AK29" s="624"/>
      <c r="AL29" s="695"/>
      <c r="AM29" s="613"/>
      <c r="AQ29" s="11"/>
      <c r="AR29" s="12"/>
      <c r="AS29" s="11"/>
      <c r="AT29" s="11"/>
      <c r="AU29" s="11"/>
      <c r="AV29" s="11"/>
      <c r="AW29" s="10"/>
      <c r="AX29" s="10"/>
      <c r="AY29" s="10"/>
      <c r="AZ29" s="10"/>
      <c r="BA29" s="10"/>
    </row>
    <row r="30" spans="1:53" ht="13.65" customHeight="1" x14ac:dyDescent="0.2">
      <c r="A30" s="43">
        <f>ROW()</f>
        <v>30</v>
      </c>
      <c r="B30" s="54"/>
      <c r="C30" s="55"/>
      <c r="D30" s="55"/>
      <c r="E30" s="62"/>
      <c r="F30" s="405" t="s">
        <v>168</v>
      </c>
      <c r="G30" s="405"/>
      <c r="H30" s="405"/>
      <c r="I30" s="405"/>
      <c r="J30" s="405"/>
      <c r="K30" s="405"/>
      <c r="L30" s="405"/>
      <c r="M30" s="405"/>
      <c r="N30" s="405"/>
      <c r="O30" s="405"/>
      <c r="P30" s="405"/>
      <c r="Q30" s="692"/>
      <c r="R30" s="693"/>
      <c r="S30" s="693"/>
      <c r="T30" s="693"/>
      <c r="U30" s="693"/>
      <c r="V30" s="693"/>
      <c r="W30" s="693"/>
      <c r="X30" s="693"/>
      <c r="Y30" s="693"/>
      <c r="Z30" s="693"/>
      <c r="AA30" s="694"/>
      <c r="AB30" s="624"/>
      <c r="AC30" s="624"/>
      <c r="AD30" s="624"/>
      <c r="AE30" s="624"/>
      <c r="AF30" s="624"/>
      <c r="AG30" s="624"/>
      <c r="AH30" s="624"/>
      <c r="AI30" s="624"/>
      <c r="AJ30" s="624"/>
      <c r="AK30" s="624"/>
      <c r="AL30" s="695"/>
      <c r="AM30" s="613"/>
      <c r="AQ30" s="11"/>
      <c r="AR30" s="12"/>
      <c r="AS30" s="11"/>
      <c r="AT30" s="11"/>
      <c r="AU30" s="11"/>
      <c r="AV30" s="11"/>
      <c r="AW30" s="10"/>
      <c r="AX30" s="10"/>
      <c r="AY30" s="10"/>
      <c r="AZ30" s="10"/>
      <c r="BA30" s="10"/>
    </row>
    <row r="31" spans="1:53" ht="13.65" customHeight="1" x14ac:dyDescent="0.2">
      <c r="A31" s="43">
        <f>ROW()</f>
        <v>31</v>
      </c>
      <c r="B31" s="54"/>
      <c r="C31" s="55"/>
      <c r="D31" s="55"/>
      <c r="E31" s="62"/>
      <c r="F31" s="405" t="s">
        <v>175</v>
      </c>
      <c r="G31" s="405"/>
      <c r="H31" s="405"/>
      <c r="I31" s="405"/>
      <c r="J31" s="405"/>
      <c r="K31" s="405"/>
      <c r="L31" s="405"/>
      <c r="M31" s="405"/>
      <c r="N31" s="405"/>
      <c r="O31" s="405"/>
      <c r="P31" s="405"/>
      <c r="Q31" s="692"/>
      <c r="R31" s="693"/>
      <c r="S31" s="693"/>
      <c r="T31" s="693"/>
      <c r="U31" s="693"/>
      <c r="V31" s="693"/>
      <c r="W31" s="693"/>
      <c r="X31" s="693"/>
      <c r="Y31" s="693"/>
      <c r="Z31" s="693"/>
      <c r="AA31" s="694"/>
      <c r="AB31" s="624"/>
      <c r="AC31" s="624"/>
      <c r="AD31" s="624"/>
      <c r="AE31" s="624"/>
      <c r="AF31" s="624"/>
      <c r="AG31" s="624"/>
      <c r="AH31" s="624"/>
      <c r="AI31" s="624"/>
      <c r="AJ31" s="624"/>
      <c r="AK31" s="624"/>
      <c r="AL31" s="695"/>
      <c r="AM31" s="613"/>
      <c r="AQ31" s="11"/>
      <c r="AR31" s="12"/>
      <c r="AS31" s="11"/>
      <c r="AT31" s="11"/>
      <c r="AU31" s="11"/>
      <c r="AV31" s="11"/>
      <c r="AW31" s="10"/>
      <c r="AX31" s="10"/>
      <c r="AY31" s="10"/>
      <c r="AZ31" s="10"/>
      <c r="BA31" s="10"/>
    </row>
    <row r="32" spans="1:53" ht="13.65" customHeight="1" x14ac:dyDescent="0.2">
      <c r="A32" s="43">
        <f>ROW()</f>
        <v>32</v>
      </c>
      <c r="B32" s="54"/>
      <c r="C32" s="55"/>
      <c r="D32" s="55"/>
      <c r="E32" s="62"/>
      <c r="F32" s="405" t="s">
        <v>176</v>
      </c>
      <c r="G32" s="405"/>
      <c r="H32" s="405"/>
      <c r="I32" s="405"/>
      <c r="J32" s="405"/>
      <c r="K32" s="405"/>
      <c r="L32" s="405"/>
      <c r="M32" s="405"/>
      <c r="N32" s="405"/>
      <c r="O32" s="405"/>
      <c r="P32" s="405"/>
      <c r="Q32" s="692"/>
      <c r="R32" s="693"/>
      <c r="S32" s="693"/>
      <c r="T32" s="693"/>
      <c r="U32" s="693"/>
      <c r="V32" s="693"/>
      <c r="W32" s="693"/>
      <c r="X32" s="693"/>
      <c r="Y32" s="693"/>
      <c r="Z32" s="693"/>
      <c r="AA32" s="694"/>
      <c r="AB32" s="624"/>
      <c r="AC32" s="624"/>
      <c r="AD32" s="624"/>
      <c r="AE32" s="624"/>
      <c r="AF32" s="624"/>
      <c r="AG32" s="624"/>
      <c r="AH32" s="624"/>
      <c r="AI32" s="624"/>
      <c r="AJ32" s="624"/>
      <c r="AK32" s="624"/>
      <c r="AL32" s="695"/>
      <c r="AM32" s="613"/>
      <c r="AQ32" s="11"/>
      <c r="AR32" s="12"/>
      <c r="AS32" s="11"/>
      <c r="AT32" s="11"/>
      <c r="AU32" s="11"/>
      <c r="AV32" s="11"/>
      <c r="AW32" s="10"/>
      <c r="AX32" s="10"/>
      <c r="AY32" s="10"/>
      <c r="AZ32" s="10"/>
      <c r="BA32" s="10"/>
    </row>
    <row r="33" spans="1:53" ht="13.65" customHeight="1" x14ac:dyDescent="0.2">
      <c r="A33" s="43">
        <f>ROW()</f>
        <v>33</v>
      </c>
      <c r="B33" s="54"/>
      <c r="C33" s="55"/>
      <c r="D33" s="55"/>
      <c r="E33" s="62"/>
      <c r="F33" s="405" t="s">
        <v>177</v>
      </c>
      <c r="G33" s="405"/>
      <c r="H33" s="405"/>
      <c r="I33" s="405"/>
      <c r="J33" s="405"/>
      <c r="K33" s="405"/>
      <c r="L33" s="405"/>
      <c r="M33" s="405"/>
      <c r="N33" s="405"/>
      <c r="O33" s="405"/>
      <c r="P33" s="405"/>
      <c r="Q33" s="692"/>
      <c r="R33" s="693"/>
      <c r="S33" s="693"/>
      <c r="T33" s="693"/>
      <c r="U33" s="693"/>
      <c r="V33" s="693"/>
      <c r="W33" s="693"/>
      <c r="X33" s="693"/>
      <c r="Y33" s="693"/>
      <c r="Z33" s="693"/>
      <c r="AA33" s="694"/>
      <c r="AB33" s="624"/>
      <c r="AC33" s="624"/>
      <c r="AD33" s="624"/>
      <c r="AE33" s="624"/>
      <c r="AF33" s="624"/>
      <c r="AG33" s="624"/>
      <c r="AH33" s="624"/>
      <c r="AI33" s="624"/>
      <c r="AJ33" s="624"/>
      <c r="AK33" s="624"/>
      <c r="AL33" s="695"/>
      <c r="AM33" s="613"/>
      <c r="AQ33" s="11"/>
      <c r="AR33" s="12"/>
      <c r="AS33" s="11"/>
      <c r="AT33" s="11"/>
      <c r="AU33" s="11"/>
      <c r="AV33" s="11"/>
      <c r="AW33" s="10"/>
      <c r="AX33" s="10"/>
      <c r="AY33" s="10"/>
      <c r="AZ33" s="10"/>
      <c r="BA33" s="10"/>
    </row>
    <row r="34" spans="1:53" ht="13.65" customHeight="1" x14ac:dyDescent="0.2">
      <c r="A34" s="43">
        <f>ROW()</f>
        <v>34</v>
      </c>
      <c r="B34" s="54"/>
      <c r="C34" s="55"/>
      <c r="D34" s="55"/>
      <c r="E34" s="62"/>
      <c r="F34" s="405" t="s">
        <v>178</v>
      </c>
      <c r="G34" s="405"/>
      <c r="H34" s="405"/>
      <c r="I34" s="405"/>
      <c r="J34" s="405"/>
      <c r="K34" s="405"/>
      <c r="L34" s="405"/>
      <c r="M34" s="405"/>
      <c r="N34" s="405"/>
      <c r="O34" s="405"/>
      <c r="P34" s="405"/>
      <c r="Q34" s="692"/>
      <c r="R34" s="693"/>
      <c r="S34" s="693"/>
      <c r="T34" s="693"/>
      <c r="U34" s="693"/>
      <c r="V34" s="693"/>
      <c r="W34" s="693"/>
      <c r="X34" s="693"/>
      <c r="Y34" s="693"/>
      <c r="Z34" s="693"/>
      <c r="AA34" s="694"/>
      <c r="AB34" s="624"/>
      <c r="AC34" s="624"/>
      <c r="AD34" s="624"/>
      <c r="AE34" s="624"/>
      <c r="AF34" s="624"/>
      <c r="AG34" s="624"/>
      <c r="AH34" s="624"/>
      <c r="AI34" s="624"/>
      <c r="AJ34" s="624"/>
      <c r="AK34" s="624"/>
      <c r="AL34" s="695"/>
      <c r="AM34" s="613"/>
      <c r="AQ34" s="11"/>
      <c r="AR34" s="12"/>
      <c r="AS34" s="11"/>
      <c r="AT34" s="11"/>
      <c r="AU34" s="11"/>
      <c r="AV34" s="11"/>
      <c r="AW34" s="10"/>
      <c r="AX34" s="10"/>
      <c r="AY34" s="10"/>
      <c r="AZ34" s="10"/>
      <c r="BA34" s="10"/>
    </row>
    <row r="35" spans="1:53" ht="13.65" customHeight="1" x14ac:dyDescent="0.2">
      <c r="A35" s="43">
        <f>ROW()</f>
        <v>35</v>
      </c>
      <c r="B35" s="54"/>
      <c r="C35" s="55"/>
      <c r="D35" s="55"/>
      <c r="E35" s="62"/>
      <c r="F35" s="405" t="s">
        <v>179</v>
      </c>
      <c r="G35" s="405"/>
      <c r="H35" s="405"/>
      <c r="I35" s="405"/>
      <c r="J35" s="405"/>
      <c r="K35" s="405"/>
      <c r="L35" s="405"/>
      <c r="M35" s="405"/>
      <c r="N35" s="405"/>
      <c r="O35" s="405"/>
      <c r="P35" s="405"/>
      <c r="Q35" s="692"/>
      <c r="R35" s="693"/>
      <c r="S35" s="693"/>
      <c r="T35" s="693"/>
      <c r="U35" s="693"/>
      <c r="V35" s="693"/>
      <c r="W35" s="693"/>
      <c r="X35" s="693"/>
      <c r="Y35" s="693"/>
      <c r="Z35" s="693"/>
      <c r="AA35" s="694"/>
      <c r="AB35" s="624"/>
      <c r="AC35" s="624"/>
      <c r="AD35" s="624"/>
      <c r="AE35" s="624"/>
      <c r="AF35" s="624"/>
      <c r="AG35" s="624"/>
      <c r="AH35" s="624"/>
      <c r="AI35" s="624"/>
      <c r="AJ35" s="624"/>
      <c r="AK35" s="624"/>
      <c r="AL35" s="695"/>
      <c r="AM35" s="613"/>
      <c r="AQ35" s="11"/>
      <c r="AR35" s="11"/>
      <c r="AS35" s="11"/>
      <c r="AT35" s="11"/>
      <c r="AU35" s="11"/>
      <c r="AV35" s="11"/>
      <c r="AW35" s="10"/>
      <c r="AX35" s="10"/>
      <c r="AY35" s="10"/>
      <c r="AZ35" s="10"/>
      <c r="BA35" s="10"/>
    </row>
    <row r="36" spans="1:53" ht="13.65" customHeight="1" x14ac:dyDescent="0.2">
      <c r="A36" s="43">
        <f>ROW()</f>
        <v>36</v>
      </c>
      <c r="B36" s="54"/>
      <c r="C36" s="55"/>
      <c r="D36" s="55"/>
      <c r="E36" s="62"/>
      <c r="F36" s="405" t="s">
        <v>180</v>
      </c>
      <c r="G36" s="405"/>
      <c r="H36" s="405"/>
      <c r="I36" s="405"/>
      <c r="J36" s="405"/>
      <c r="K36" s="405"/>
      <c r="L36" s="405"/>
      <c r="M36" s="405"/>
      <c r="N36" s="405"/>
      <c r="O36" s="405"/>
      <c r="P36" s="405"/>
      <c r="Q36" s="692"/>
      <c r="R36" s="693"/>
      <c r="S36" s="693"/>
      <c r="T36" s="693"/>
      <c r="U36" s="693"/>
      <c r="V36" s="693"/>
      <c r="W36" s="693"/>
      <c r="X36" s="693"/>
      <c r="Y36" s="693"/>
      <c r="Z36" s="693"/>
      <c r="AA36" s="694"/>
      <c r="AB36" s="624"/>
      <c r="AC36" s="624"/>
      <c r="AD36" s="624"/>
      <c r="AE36" s="624"/>
      <c r="AF36" s="624"/>
      <c r="AG36" s="624"/>
      <c r="AH36" s="624"/>
      <c r="AI36" s="624"/>
      <c r="AJ36" s="624"/>
      <c r="AK36" s="624"/>
      <c r="AL36" s="695"/>
      <c r="AM36" s="613"/>
      <c r="AQ36" s="11"/>
      <c r="AR36" s="11"/>
      <c r="AS36" s="11"/>
      <c r="AT36" s="11"/>
      <c r="AU36" s="11"/>
      <c r="AV36" s="11"/>
      <c r="AW36" s="10"/>
      <c r="AX36" s="10"/>
      <c r="AY36" s="10"/>
      <c r="AZ36" s="10"/>
      <c r="BA36" s="10"/>
    </row>
    <row r="37" spans="1:53" ht="13.65" customHeight="1" x14ac:dyDescent="0.2">
      <c r="A37" s="43">
        <f>ROW()</f>
        <v>37</v>
      </c>
      <c r="B37" s="54"/>
      <c r="C37" s="55"/>
      <c r="D37" s="55"/>
      <c r="E37" s="62"/>
      <c r="F37" s="405" t="s">
        <v>181</v>
      </c>
      <c r="G37" s="405"/>
      <c r="H37" s="405"/>
      <c r="I37" s="405"/>
      <c r="J37" s="405"/>
      <c r="K37" s="405"/>
      <c r="L37" s="405"/>
      <c r="M37" s="405"/>
      <c r="N37" s="405"/>
      <c r="O37" s="405"/>
      <c r="P37" s="405"/>
      <c r="Q37" s="692"/>
      <c r="R37" s="693"/>
      <c r="S37" s="693"/>
      <c r="T37" s="693"/>
      <c r="U37" s="693"/>
      <c r="V37" s="693"/>
      <c r="W37" s="693"/>
      <c r="X37" s="693"/>
      <c r="Y37" s="693"/>
      <c r="Z37" s="693"/>
      <c r="AA37" s="694"/>
      <c r="AB37" s="624"/>
      <c r="AC37" s="624"/>
      <c r="AD37" s="624"/>
      <c r="AE37" s="624"/>
      <c r="AF37" s="624"/>
      <c r="AG37" s="624"/>
      <c r="AH37" s="624"/>
      <c r="AI37" s="624"/>
      <c r="AJ37" s="624"/>
      <c r="AK37" s="624"/>
      <c r="AL37" s="695"/>
      <c r="AM37" s="613"/>
      <c r="AQ37" s="11"/>
      <c r="AR37" s="11"/>
      <c r="AS37" s="11"/>
      <c r="AT37" s="11"/>
      <c r="AU37" s="11"/>
      <c r="AV37" s="11"/>
      <c r="AW37" s="10"/>
      <c r="AX37" s="10"/>
      <c r="AY37" s="10"/>
      <c r="AZ37" s="10"/>
      <c r="BA37" s="10"/>
    </row>
    <row r="38" spans="1:53" ht="13.65" customHeight="1" x14ac:dyDescent="0.2">
      <c r="A38" s="43">
        <f>ROW()</f>
        <v>38</v>
      </c>
      <c r="B38" s="54"/>
      <c r="C38" s="55"/>
      <c r="D38" s="55"/>
      <c r="E38" s="62"/>
      <c r="F38" s="405" t="s">
        <v>182</v>
      </c>
      <c r="G38" s="405"/>
      <c r="H38" s="405"/>
      <c r="I38" s="405"/>
      <c r="J38" s="405"/>
      <c r="K38" s="405"/>
      <c r="L38" s="405"/>
      <c r="M38" s="405"/>
      <c r="N38" s="405"/>
      <c r="O38" s="405"/>
      <c r="P38" s="405"/>
      <c r="Q38" s="692"/>
      <c r="R38" s="693"/>
      <c r="S38" s="693"/>
      <c r="T38" s="693"/>
      <c r="U38" s="693"/>
      <c r="V38" s="693"/>
      <c r="W38" s="693"/>
      <c r="X38" s="693"/>
      <c r="Y38" s="693"/>
      <c r="Z38" s="693"/>
      <c r="AA38" s="694"/>
      <c r="AB38" s="624"/>
      <c r="AC38" s="624"/>
      <c r="AD38" s="624"/>
      <c r="AE38" s="624"/>
      <c r="AF38" s="624"/>
      <c r="AG38" s="624"/>
      <c r="AH38" s="624"/>
      <c r="AI38" s="624"/>
      <c r="AJ38" s="624"/>
      <c r="AK38" s="624"/>
      <c r="AL38" s="695"/>
      <c r="AM38" s="613"/>
      <c r="AQ38" s="11"/>
      <c r="AR38" s="11"/>
      <c r="AS38" s="11"/>
      <c r="AT38" s="11"/>
      <c r="AU38" s="11"/>
      <c r="AV38" s="11"/>
      <c r="AW38" s="10"/>
      <c r="AX38" s="10"/>
      <c r="AY38" s="10"/>
      <c r="AZ38" s="10"/>
      <c r="BA38" s="10"/>
    </row>
    <row r="39" spans="1:53" ht="13.65" customHeight="1" x14ac:dyDescent="0.2">
      <c r="A39" s="43">
        <f>ROW()</f>
        <v>39</v>
      </c>
      <c r="B39" s="54"/>
      <c r="C39" s="55"/>
      <c r="D39" s="55"/>
      <c r="E39" s="62"/>
      <c r="F39" s="405" t="s">
        <v>183</v>
      </c>
      <c r="G39" s="405"/>
      <c r="H39" s="405"/>
      <c r="I39" s="405"/>
      <c r="J39" s="405"/>
      <c r="K39" s="405"/>
      <c r="L39" s="405"/>
      <c r="M39" s="405"/>
      <c r="N39" s="405"/>
      <c r="O39" s="405"/>
      <c r="P39" s="405"/>
      <c r="Q39" s="692"/>
      <c r="R39" s="693"/>
      <c r="S39" s="693"/>
      <c r="T39" s="693"/>
      <c r="U39" s="693"/>
      <c r="V39" s="693"/>
      <c r="W39" s="693"/>
      <c r="X39" s="693"/>
      <c r="Y39" s="693"/>
      <c r="Z39" s="693"/>
      <c r="AA39" s="694"/>
      <c r="AB39" s="624"/>
      <c r="AC39" s="624"/>
      <c r="AD39" s="624"/>
      <c r="AE39" s="624"/>
      <c r="AF39" s="624"/>
      <c r="AG39" s="624"/>
      <c r="AH39" s="624"/>
      <c r="AI39" s="624"/>
      <c r="AJ39" s="624"/>
      <c r="AK39" s="624"/>
      <c r="AL39" s="695"/>
      <c r="AM39" s="613"/>
      <c r="AQ39" s="11"/>
      <c r="AR39" s="11"/>
      <c r="AS39" s="11"/>
      <c r="AT39" s="11"/>
      <c r="AU39" s="11"/>
      <c r="AV39" s="11"/>
      <c r="AW39" s="10"/>
      <c r="AX39" s="10"/>
      <c r="AY39" s="10"/>
      <c r="AZ39" s="10"/>
      <c r="BA39" s="10"/>
    </row>
    <row r="40" spans="1:53" ht="13.65" customHeight="1" x14ac:dyDescent="0.2">
      <c r="A40" s="43">
        <f>ROW()</f>
        <v>40</v>
      </c>
      <c r="B40" s="54"/>
      <c r="C40" s="55"/>
      <c r="D40" s="55"/>
      <c r="E40" s="62"/>
      <c r="F40" s="405" t="s">
        <v>235</v>
      </c>
      <c r="G40" s="405"/>
      <c r="H40" s="405"/>
      <c r="I40" s="405"/>
      <c r="J40" s="405"/>
      <c r="K40" s="405"/>
      <c r="L40" s="405"/>
      <c r="M40" s="405"/>
      <c r="N40" s="405"/>
      <c r="O40" s="405"/>
      <c r="P40" s="405"/>
      <c r="Q40" s="692"/>
      <c r="R40" s="693"/>
      <c r="S40" s="693"/>
      <c r="T40" s="693"/>
      <c r="U40" s="693"/>
      <c r="V40" s="693"/>
      <c r="W40" s="693"/>
      <c r="X40" s="693"/>
      <c r="Y40" s="693"/>
      <c r="Z40" s="693"/>
      <c r="AA40" s="694"/>
      <c r="AB40" s="624"/>
      <c r="AC40" s="624"/>
      <c r="AD40" s="624"/>
      <c r="AE40" s="624"/>
      <c r="AF40" s="624"/>
      <c r="AG40" s="624"/>
      <c r="AH40" s="624"/>
      <c r="AI40" s="624"/>
      <c r="AJ40" s="624"/>
      <c r="AK40" s="624"/>
      <c r="AL40" s="695"/>
      <c r="AM40" s="613"/>
      <c r="AQ40" s="11"/>
      <c r="AR40" s="11"/>
      <c r="AS40" s="11"/>
      <c r="AT40" s="11"/>
      <c r="AU40" s="11"/>
      <c r="AV40" s="11"/>
      <c r="AW40" s="10"/>
      <c r="AX40" s="10"/>
      <c r="AY40" s="10"/>
      <c r="AZ40" s="10"/>
      <c r="BA40" s="10"/>
    </row>
    <row r="41" spans="1:53" ht="13.65" customHeight="1" x14ac:dyDescent="0.2">
      <c r="A41" s="43">
        <f>ROW()</f>
        <v>41</v>
      </c>
      <c r="B41" s="54"/>
      <c r="C41" s="55"/>
      <c r="D41" s="55"/>
      <c r="E41" s="62"/>
      <c r="F41" s="405" t="s">
        <v>236</v>
      </c>
      <c r="G41" s="405"/>
      <c r="H41" s="405"/>
      <c r="I41" s="405"/>
      <c r="J41" s="405"/>
      <c r="K41" s="405"/>
      <c r="L41" s="405"/>
      <c r="M41" s="405"/>
      <c r="N41" s="405"/>
      <c r="O41" s="405"/>
      <c r="P41" s="405"/>
      <c r="Q41" s="692"/>
      <c r="R41" s="693"/>
      <c r="S41" s="693"/>
      <c r="T41" s="693"/>
      <c r="U41" s="693"/>
      <c r="V41" s="693"/>
      <c r="W41" s="693"/>
      <c r="X41" s="693"/>
      <c r="Y41" s="693"/>
      <c r="Z41" s="693"/>
      <c r="AA41" s="694"/>
      <c r="AB41" s="624"/>
      <c r="AC41" s="624"/>
      <c r="AD41" s="624"/>
      <c r="AE41" s="624"/>
      <c r="AF41" s="624"/>
      <c r="AG41" s="624"/>
      <c r="AH41" s="624"/>
      <c r="AI41" s="624"/>
      <c r="AJ41" s="624"/>
      <c r="AK41" s="624"/>
      <c r="AL41" s="695"/>
      <c r="AM41" s="613"/>
      <c r="AQ41" s="11"/>
      <c r="AR41" s="11"/>
      <c r="AS41" s="11"/>
      <c r="AT41" s="11"/>
      <c r="AU41" s="11"/>
      <c r="AV41" s="11"/>
      <c r="AW41" s="10"/>
      <c r="AX41" s="10"/>
      <c r="AY41" s="10"/>
      <c r="AZ41" s="10"/>
      <c r="BA41" s="10"/>
    </row>
    <row r="42" spans="1:53" ht="13.65" customHeight="1" x14ac:dyDescent="0.2">
      <c r="A42" s="43">
        <f>ROW()</f>
        <v>42</v>
      </c>
      <c r="B42" s="54"/>
      <c r="C42" s="55"/>
      <c r="D42" s="55"/>
      <c r="E42" s="62"/>
      <c r="F42" s="405" t="s">
        <v>237</v>
      </c>
      <c r="G42" s="405"/>
      <c r="H42" s="405"/>
      <c r="I42" s="405"/>
      <c r="J42" s="405"/>
      <c r="K42" s="405"/>
      <c r="L42" s="405"/>
      <c r="M42" s="405"/>
      <c r="N42" s="405"/>
      <c r="O42" s="405"/>
      <c r="P42" s="405"/>
      <c r="Q42" s="692"/>
      <c r="R42" s="693"/>
      <c r="S42" s="693"/>
      <c r="T42" s="693"/>
      <c r="U42" s="693"/>
      <c r="V42" s="693"/>
      <c r="W42" s="693"/>
      <c r="X42" s="693"/>
      <c r="Y42" s="693"/>
      <c r="Z42" s="693"/>
      <c r="AA42" s="694"/>
      <c r="AB42" s="624"/>
      <c r="AC42" s="624"/>
      <c r="AD42" s="624"/>
      <c r="AE42" s="624"/>
      <c r="AF42" s="624"/>
      <c r="AG42" s="624"/>
      <c r="AH42" s="624"/>
      <c r="AI42" s="624"/>
      <c r="AJ42" s="624"/>
      <c r="AK42" s="624"/>
      <c r="AL42" s="695"/>
      <c r="AM42" s="613"/>
      <c r="AQ42" s="11"/>
      <c r="AR42" s="11"/>
      <c r="AS42" s="11"/>
      <c r="AT42" s="11"/>
      <c r="AU42" s="11"/>
      <c r="AV42" s="11"/>
      <c r="AW42" s="10"/>
      <c r="AX42" s="10"/>
      <c r="AY42" s="10"/>
      <c r="AZ42" s="10"/>
      <c r="BA42" s="10"/>
    </row>
    <row r="43" spans="1:53" ht="13.65" customHeight="1" x14ac:dyDescent="0.2">
      <c r="A43" s="43">
        <f>ROW()</f>
        <v>43</v>
      </c>
      <c r="B43" s="54"/>
      <c r="C43" s="55"/>
      <c r="D43" s="55"/>
      <c r="E43" s="62"/>
      <c r="F43" s="405" t="s">
        <v>170</v>
      </c>
      <c r="G43" s="405"/>
      <c r="H43" s="405"/>
      <c r="I43" s="405"/>
      <c r="J43" s="405"/>
      <c r="K43" s="405"/>
      <c r="L43" s="405"/>
      <c r="M43" s="405"/>
      <c r="N43" s="405"/>
      <c r="O43" s="405"/>
      <c r="P43" s="405"/>
      <c r="Q43" s="692"/>
      <c r="R43" s="693"/>
      <c r="S43" s="693"/>
      <c r="T43" s="693"/>
      <c r="U43" s="693"/>
      <c r="V43" s="693"/>
      <c r="W43" s="693"/>
      <c r="X43" s="693"/>
      <c r="Y43" s="693"/>
      <c r="Z43" s="693"/>
      <c r="AA43" s="694"/>
      <c r="AB43" s="624"/>
      <c r="AC43" s="624"/>
      <c r="AD43" s="624"/>
      <c r="AE43" s="624"/>
      <c r="AF43" s="624"/>
      <c r="AG43" s="624"/>
      <c r="AH43" s="624"/>
      <c r="AI43" s="624"/>
      <c r="AJ43" s="624"/>
      <c r="AK43" s="624"/>
      <c r="AL43" s="695"/>
      <c r="AM43" s="613"/>
      <c r="AQ43" s="11"/>
      <c r="AR43" s="11"/>
      <c r="AS43" s="11"/>
      <c r="AT43" s="11"/>
      <c r="AU43" s="11"/>
      <c r="AV43" s="11"/>
      <c r="AW43" s="10"/>
      <c r="AX43" s="10"/>
      <c r="AY43" s="10"/>
      <c r="AZ43" s="10"/>
      <c r="BA43" s="10"/>
    </row>
    <row r="44" spans="1:53" ht="13.65" customHeight="1" x14ac:dyDescent="0.2">
      <c r="A44" s="43">
        <f>ROW()</f>
        <v>44</v>
      </c>
      <c r="B44" s="470"/>
      <c r="C44" s="471"/>
      <c r="D44" s="471"/>
      <c r="E44" s="472"/>
      <c r="F44" s="405" t="s">
        <v>171</v>
      </c>
      <c r="G44" s="405"/>
      <c r="H44" s="405"/>
      <c r="I44" s="405"/>
      <c r="J44" s="405"/>
      <c r="K44" s="405"/>
      <c r="L44" s="405"/>
      <c r="M44" s="405"/>
      <c r="N44" s="405"/>
      <c r="O44" s="405"/>
      <c r="P44" s="405"/>
      <c r="Q44" s="692"/>
      <c r="R44" s="693"/>
      <c r="S44" s="693"/>
      <c r="T44" s="693"/>
      <c r="U44" s="693"/>
      <c r="V44" s="693"/>
      <c r="W44" s="693"/>
      <c r="X44" s="693"/>
      <c r="Y44" s="693"/>
      <c r="Z44" s="693"/>
      <c r="AA44" s="694"/>
      <c r="AB44" s="624"/>
      <c r="AC44" s="624"/>
      <c r="AD44" s="624"/>
      <c r="AE44" s="624"/>
      <c r="AF44" s="624"/>
      <c r="AG44" s="624"/>
      <c r="AH44" s="624"/>
      <c r="AI44" s="624"/>
      <c r="AJ44" s="624"/>
      <c r="AK44" s="624"/>
      <c r="AL44" s="695"/>
      <c r="AM44" s="613"/>
      <c r="AQ44" s="11"/>
      <c r="AR44" s="11"/>
      <c r="AS44" s="11"/>
      <c r="AT44" s="11"/>
      <c r="AU44" s="11"/>
      <c r="AV44" s="11"/>
      <c r="AW44" s="10"/>
      <c r="AX44" s="10"/>
      <c r="AY44" s="10"/>
      <c r="AZ44" s="10"/>
      <c r="BA44" s="10"/>
    </row>
    <row r="45" spans="1:53" ht="13.65" customHeight="1" x14ac:dyDescent="0.2">
      <c r="A45" s="43">
        <f>ROW()</f>
        <v>45</v>
      </c>
      <c r="B45" s="459"/>
      <c r="C45" s="460"/>
      <c r="D45" s="460"/>
      <c r="E45" s="461"/>
      <c r="F45" s="405" t="s">
        <v>184</v>
      </c>
      <c r="G45" s="405"/>
      <c r="H45" s="405"/>
      <c r="I45" s="405"/>
      <c r="J45" s="405"/>
      <c r="K45" s="405"/>
      <c r="L45" s="405"/>
      <c r="M45" s="405"/>
      <c r="N45" s="405"/>
      <c r="O45" s="405"/>
      <c r="P45" s="405"/>
      <c r="Q45" s="692"/>
      <c r="R45" s="693"/>
      <c r="S45" s="693"/>
      <c r="T45" s="693"/>
      <c r="U45" s="693"/>
      <c r="V45" s="693"/>
      <c r="W45" s="693"/>
      <c r="X45" s="693"/>
      <c r="Y45" s="693"/>
      <c r="Z45" s="693"/>
      <c r="AA45" s="694"/>
      <c r="AB45" s="624"/>
      <c r="AC45" s="624"/>
      <c r="AD45" s="624"/>
      <c r="AE45" s="624"/>
      <c r="AF45" s="624"/>
      <c r="AG45" s="624"/>
      <c r="AH45" s="624"/>
      <c r="AI45" s="624"/>
      <c r="AJ45" s="624"/>
      <c r="AK45" s="624"/>
      <c r="AL45" s="695"/>
      <c r="AM45" s="613"/>
      <c r="AQ45" s="11"/>
      <c r="AR45" s="11"/>
      <c r="AS45" s="11"/>
      <c r="AT45" s="11"/>
      <c r="AU45" s="11"/>
      <c r="AV45" s="11"/>
      <c r="AW45" s="10"/>
      <c r="AX45" s="10"/>
      <c r="AY45" s="10"/>
      <c r="AZ45" s="10"/>
      <c r="BA45" s="10"/>
    </row>
    <row r="46" spans="1:53" ht="13.65" customHeight="1" x14ac:dyDescent="0.2">
      <c r="A46" s="43">
        <f>ROW()</f>
        <v>46</v>
      </c>
      <c r="B46" s="470"/>
      <c r="C46" s="471"/>
      <c r="D46" s="471"/>
      <c r="E46" s="472"/>
      <c r="F46" s="405" t="s">
        <v>185</v>
      </c>
      <c r="G46" s="405"/>
      <c r="H46" s="405"/>
      <c r="I46" s="405"/>
      <c r="J46" s="405"/>
      <c r="K46" s="405"/>
      <c r="L46" s="405"/>
      <c r="M46" s="405"/>
      <c r="N46" s="405"/>
      <c r="O46" s="405"/>
      <c r="P46" s="405"/>
      <c r="Q46" s="692"/>
      <c r="R46" s="693"/>
      <c r="S46" s="693"/>
      <c r="T46" s="693"/>
      <c r="U46" s="693"/>
      <c r="V46" s="693"/>
      <c r="W46" s="693"/>
      <c r="X46" s="693"/>
      <c r="Y46" s="693"/>
      <c r="Z46" s="693"/>
      <c r="AA46" s="694"/>
      <c r="AB46" s="624"/>
      <c r="AC46" s="624"/>
      <c r="AD46" s="624"/>
      <c r="AE46" s="624"/>
      <c r="AF46" s="624"/>
      <c r="AG46" s="624"/>
      <c r="AH46" s="624"/>
      <c r="AI46" s="624"/>
      <c r="AJ46" s="624"/>
      <c r="AK46" s="624"/>
      <c r="AL46" s="695"/>
      <c r="AM46" s="613"/>
      <c r="AQ46" s="11"/>
      <c r="AR46" s="11"/>
      <c r="AS46" s="11"/>
      <c r="AT46" s="11"/>
      <c r="AU46" s="11"/>
      <c r="AV46" s="11"/>
      <c r="AW46" s="10"/>
      <c r="AX46" s="10"/>
      <c r="AY46" s="10"/>
      <c r="AZ46" s="10"/>
      <c r="BA46" s="10"/>
    </row>
    <row r="47" spans="1:53" ht="13.65" customHeight="1" x14ac:dyDescent="0.2">
      <c r="A47" s="43">
        <f>ROW()</f>
        <v>47</v>
      </c>
      <c r="B47" s="459"/>
      <c r="C47" s="460"/>
      <c r="D47" s="460"/>
      <c r="E47" s="461"/>
      <c r="F47" s="405" t="s">
        <v>186</v>
      </c>
      <c r="G47" s="405"/>
      <c r="H47" s="405"/>
      <c r="I47" s="405"/>
      <c r="J47" s="405"/>
      <c r="K47" s="405"/>
      <c r="L47" s="405"/>
      <c r="M47" s="405"/>
      <c r="N47" s="405"/>
      <c r="O47" s="405"/>
      <c r="P47" s="405"/>
      <c r="Q47" s="692"/>
      <c r="R47" s="693"/>
      <c r="S47" s="693"/>
      <c r="T47" s="693"/>
      <c r="U47" s="693"/>
      <c r="V47" s="693"/>
      <c r="W47" s="693"/>
      <c r="X47" s="693"/>
      <c r="Y47" s="693"/>
      <c r="Z47" s="693"/>
      <c r="AA47" s="694"/>
      <c r="AB47" s="624"/>
      <c r="AC47" s="624"/>
      <c r="AD47" s="624"/>
      <c r="AE47" s="624"/>
      <c r="AF47" s="624"/>
      <c r="AG47" s="624"/>
      <c r="AH47" s="624"/>
      <c r="AI47" s="624"/>
      <c r="AJ47" s="624"/>
      <c r="AK47" s="624"/>
      <c r="AL47" s="695"/>
      <c r="AM47" s="613"/>
      <c r="AQ47" s="11"/>
      <c r="AR47" s="11"/>
      <c r="AS47" s="11"/>
      <c r="AT47" s="11"/>
      <c r="AU47" s="11"/>
      <c r="AV47" s="11"/>
      <c r="AW47" s="10"/>
      <c r="AX47" s="10"/>
      <c r="AY47" s="10"/>
      <c r="AZ47" s="10"/>
      <c r="BA47" s="10"/>
    </row>
    <row r="48" spans="1:53" ht="13.65" customHeight="1" x14ac:dyDescent="0.2">
      <c r="A48" s="43">
        <f>ROW()</f>
        <v>48</v>
      </c>
      <c r="B48" s="54"/>
      <c r="C48" s="55"/>
      <c r="D48" s="55"/>
      <c r="E48" s="62"/>
      <c r="F48" s="405" t="s">
        <v>238</v>
      </c>
      <c r="G48" s="405"/>
      <c r="H48" s="405"/>
      <c r="I48" s="405"/>
      <c r="J48" s="405"/>
      <c r="K48" s="405"/>
      <c r="L48" s="405"/>
      <c r="M48" s="405"/>
      <c r="N48" s="405"/>
      <c r="O48" s="405"/>
      <c r="P48" s="405"/>
      <c r="Q48" s="692"/>
      <c r="R48" s="693"/>
      <c r="S48" s="693"/>
      <c r="T48" s="693"/>
      <c r="U48" s="693"/>
      <c r="V48" s="693"/>
      <c r="W48" s="693"/>
      <c r="X48" s="693"/>
      <c r="Y48" s="693"/>
      <c r="Z48" s="693"/>
      <c r="AA48" s="694"/>
      <c r="AB48" s="624"/>
      <c r="AC48" s="624"/>
      <c r="AD48" s="624"/>
      <c r="AE48" s="624"/>
      <c r="AF48" s="624"/>
      <c r="AG48" s="624"/>
      <c r="AH48" s="624"/>
      <c r="AI48" s="624"/>
      <c r="AJ48" s="624"/>
      <c r="AK48" s="624"/>
      <c r="AL48" s="695"/>
      <c r="AM48" s="613"/>
      <c r="AQ48" s="11"/>
      <c r="AR48" s="11"/>
      <c r="AS48" s="11"/>
      <c r="AT48" s="11"/>
      <c r="AU48" s="11"/>
      <c r="AV48" s="11"/>
      <c r="AW48" s="10"/>
      <c r="AX48" s="10"/>
      <c r="AY48" s="10"/>
      <c r="AZ48" s="10"/>
      <c r="BA48" s="10"/>
    </row>
    <row r="49" spans="1:53" ht="13.65" customHeight="1" x14ac:dyDescent="0.2">
      <c r="A49" s="43">
        <f>ROW()</f>
        <v>49</v>
      </c>
      <c r="B49" s="54"/>
      <c r="C49" s="55"/>
      <c r="D49" s="55"/>
      <c r="E49" s="62"/>
      <c r="F49" s="696"/>
      <c r="G49" s="696"/>
      <c r="H49" s="696"/>
      <c r="I49" s="696"/>
      <c r="J49" s="696"/>
      <c r="K49" s="696"/>
      <c r="L49" s="696"/>
      <c r="M49" s="696"/>
      <c r="N49" s="696"/>
      <c r="O49" s="696"/>
      <c r="P49" s="696"/>
      <c r="Q49" s="692"/>
      <c r="R49" s="693"/>
      <c r="S49" s="693"/>
      <c r="T49" s="693"/>
      <c r="U49" s="693"/>
      <c r="V49" s="693"/>
      <c r="W49" s="693"/>
      <c r="X49" s="693"/>
      <c r="Y49" s="693"/>
      <c r="Z49" s="693"/>
      <c r="AA49" s="694"/>
      <c r="AB49" s="624"/>
      <c r="AC49" s="624"/>
      <c r="AD49" s="624"/>
      <c r="AE49" s="624"/>
      <c r="AF49" s="624"/>
      <c r="AG49" s="624"/>
      <c r="AH49" s="624"/>
      <c r="AI49" s="624"/>
      <c r="AJ49" s="624"/>
      <c r="AK49" s="624"/>
      <c r="AL49" s="695"/>
      <c r="AM49" s="613"/>
      <c r="AQ49" s="11"/>
      <c r="AR49" s="11"/>
      <c r="AS49" s="11"/>
      <c r="AT49" s="11"/>
      <c r="AU49" s="11"/>
      <c r="AV49" s="11"/>
      <c r="AW49" s="10"/>
      <c r="AX49" s="10"/>
      <c r="AY49" s="10"/>
      <c r="AZ49" s="10"/>
      <c r="BA49" s="10"/>
    </row>
    <row r="50" spans="1:53" ht="13.65" customHeight="1" x14ac:dyDescent="0.2">
      <c r="A50" s="43">
        <f>ROW()</f>
        <v>50</v>
      </c>
      <c r="B50" s="54"/>
      <c r="C50" s="55"/>
      <c r="D50" s="55"/>
      <c r="E50" s="62"/>
      <c r="F50" s="696"/>
      <c r="G50" s="696"/>
      <c r="H50" s="696"/>
      <c r="I50" s="696"/>
      <c r="J50" s="696"/>
      <c r="K50" s="696"/>
      <c r="L50" s="696"/>
      <c r="M50" s="696"/>
      <c r="N50" s="696"/>
      <c r="O50" s="696"/>
      <c r="P50" s="696"/>
      <c r="Q50" s="692"/>
      <c r="R50" s="693"/>
      <c r="S50" s="693"/>
      <c r="T50" s="693"/>
      <c r="U50" s="693"/>
      <c r="V50" s="693"/>
      <c r="W50" s="693"/>
      <c r="X50" s="693"/>
      <c r="Y50" s="693"/>
      <c r="Z50" s="693"/>
      <c r="AA50" s="694"/>
      <c r="AB50" s="624"/>
      <c r="AC50" s="624"/>
      <c r="AD50" s="624"/>
      <c r="AE50" s="624"/>
      <c r="AF50" s="624"/>
      <c r="AG50" s="624"/>
      <c r="AH50" s="624"/>
      <c r="AI50" s="624"/>
      <c r="AJ50" s="624"/>
      <c r="AK50" s="624"/>
      <c r="AL50" s="695"/>
      <c r="AM50" s="613"/>
      <c r="AQ50" s="11"/>
      <c r="AR50" s="11"/>
      <c r="AS50" s="11"/>
      <c r="AT50" s="11"/>
      <c r="AU50" s="11"/>
      <c r="AV50" s="11"/>
      <c r="AW50" s="10"/>
      <c r="AX50" s="10"/>
      <c r="AY50" s="10"/>
      <c r="AZ50" s="10"/>
      <c r="BA50" s="10"/>
    </row>
    <row r="51" spans="1:53" ht="13.65" customHeight="1" x14ac:dyDescent="0.2">
      <c r="A51" s="43">
        <f>ROW()</f>
        <v>51</v>
      </c>
      <c r="B51" s="54"/>
      <c r="C51" s="55"/>
      <c r="D51" s="55"/>
      <c r="E51" s="62"/>
      <c r="F51" s="696"/>
      <c r="G51" s="696"/>
      <c r="H51" s="696"/>
      <c r="I51" s="696"/>
      <c r="J51" s="696"/>
      <c r="K51" s="696"/>
      <c r="L51" s="696"/>
      <c r="M51" s="696"/>
      <c r="N51" s="696"/>
      <c r="O51" s="696"/>
      <c r="P51" s="696"/>
      <c r="Q51" s="692"/>
      <c r="R51" s="693"/>
      <c r="S51" s="693"/>
      <c r="T51" s="693"/>
      <c r="U51" s="693"/>
      <c r="V51" s="693"/>
      <c r="W51" s="693"/>
      <c r="X51" s="693"/>
      <c r="Y51" s="693"/>
      <c r="Z51" s="693"/>
      <c r="AA51" s="694"/>
      <c r="AB51" s="624"/>
      <c r="AC51" s="624"/>
      <c r="AD51" s="624"/>
      <c r="AE51" s="624"/>
      <c r="AF51" s="624"/>
      <c r="AG51" s="624"/>
      <c r="AH51" s="624"/>
      <c r="AI51" s="624"/>
      <c r="AJ51" s="624"/>
      <c r="AK51" s="624"/>
      <c r="AL51" s="695"/>
      <c r="AM51" s="613"/>
      <c r="AQ51" s="11"/>
      <c r="AR51" s="11"/>
      <c r="AS51" s="11"/>
      <c r="AT51" s="11"/>
      <c r="AU51" s="11"/>
      <c r="AV51" s="11"/>
      <c r="AW51" s="10"/>
      <c r="AX51" s="10"/>
      <c r="AY51" s="10"/>
      <c r="AZ51" s="10"/>
      <c r="BA51" s="10"/>
    </row>
    <row r="52" spans="1:53" ht="13.65" customHeight="1" x14ac:dyDescent="0.2">
      <c r="A52" s="43">
        <f>ROW()</f>
        <v>52</v>
      </c>
      <c r="B52" s="54"/>
      <c r="C52" s="55"/>
      <c r="D52" s="55"/>
      <c r="E52" s="62"/>
      <c r="F52" s="696"/>
      <c r="G52" s="696"/>
      <c r="H52" s="696"/>
      <c r="I52" s="696"/>
      <c r="J52" s="696"/>
      <c r="K52" s="696"/>
      <c r="L52" s="696"/>
      <c r="M52" s="696"/>
      <c r="N52" s="696"/>
      <c r="O52" s="696"/>
      <c r="P52" s="696"/>
      <c r="Q52" s="692"/>
      <c r="R52" s="693"/>
      <c r="S52" s="693"/>
      <c r="T52" s="693"/>
      <c r="U52" s="693"/>
      <c r="V52" s="693"/>
      <c r="W52" s="693"/>
      <c r="X52" s="693"/>
      <c r="Y52" s="693"/>
      <c r="Z52" s="693"/>
      <c r="AA52" s="694"/>
      <c r="AB52" s="624"/>
      <c r="AC52" s="624"/>
      <c r="AD52" s="624"/>
      <c r="AE52" s="624"/>
      <c r="AF52" s="624"/>
      <c r="AG52" s="624"/>
      <c r="AH52" s="624"/>
      <c r="AI52" s="624"/>
      <c r="AJ52" s="624"/>
      <c r="AK52" s="624"/>
      <c r="AL52" s="695"/>
      <c r="AM52" s="613"/>
      <c r="AQ52" s="11"/>
      <c r="AR52" s="11"/>
      <c r="AS52" s="11"/>
      <c r="AT52" s="11"/>
      <c r="AU52" s="11"/>
      <c r="AV52" s="11"/>
      <c r="AW52" s="10"/>
      <c r="AX52" s="10"/>
      <c r="AY52" s="10"/>
      <c r="AZ52" s="10"/>
      <c r="BA52" s="10"/>
    </row>
    <row r="53" spans="1:53" ht="13.65" customHeight="1" x14ac:dyDescent="0.2">
      <c r="A53" s="43">
        <f>ROW()</f>
        <v>53</v>
      </c>
      <c r="B53" s="54"/>
      <c r="C53" s="55"/>
      <c r="D53" s="55"/>
      <c r="E53" s="62"/>
      <c r="F53" s="696"/>
      <c r="G53" s="696"/>
      <c r="H53" s="696"/>
      <c r="I53" s="696"/>
      <c r="J53" s="696"/>
      <c r="K53" s="696"/>
      <c r="L53" s="696"/>
      <c r="M53" s="696"/>
      <c r="N53" s="696"/>
      <c r="O53" s="696"/>
      <c r="P53" s="696"/>
      <c r="Q53" s="692"/>
      <c r="R53" s="693"/>
      <c r="S53" s="693"/>
      <c r="T53" s="693"/>
      <c r="U53" s="693"/>
      <c r="V53" s="693"/>
      <c r="W53" s="693"/>
      <c r="X53" s="693"/>
      <c r="Y53" s="693"/>
      <c r="Z53" s="693"/>
      <c r="AA53" s="694"/>
      <c r="AB53" s="624"/>
      <c r="AC53" s="624"/>
      <c r="AD53" s="624"/>
      <c r="AE53" s="624"/>
      <c r="AF53" s="624"/>
      <c r="AG53" s="624"/>
      <c r="AH53" s="624"/>
      <c r="AI53" s="624"/>
      <c r="AJ53" s="624"/>
      <c r="AK53" s="624"/>
      <c r="AL53" s="695"/>
      <c r="AM53" s="613"/>
      <c r="AQ53" s="11"/>
      <c r="AR53" s="11"/>
      <c r="AS53" s="11"/>
      <c r="AT53" s="11"/>
      <c r="AU53" s="11"/>
      <c r="AV53" s="11"/>
      <c r="AW53" s="10"/>
      <c r="AX53" s="10"/>
      <c r="AY53" s="10"/>
      <c r="AZ53" s="10"/>
      <c r="BA53" s="10"/>
    </row>
    <row r="54" spans="1:53" ht="13.65" customHeight="1" x14ac:dyDescent="0.2">
      <c r="A54" s="43">
        <f>ROW()</f>
        <v>54</v>
      </c>
      <c r="B54" s="54"/>
      <c r="C54" s="55"/>
      <c r="D54" s="55"/>
      <c r="E54" s="62"/>
      <c r="F54" s="696"/>
      <c r="G54" s="696"/>
      <c r="H54" s="696"/>
      <c r="I54" s="696"/>
      <c r="J54" s="696"/>
      <c r="K54" s="696"/>
      <c r="L54" s="696"/>
      <c r="M54" s="696"/>
      <c r="N54" s="696"/>
      <c r="O54" s="696"/>
      <c r="P54" s="696"/>
      <c r="Q54" s="692"/>
      <c r="R54" s="693"/>
      <c r="S54" s="693"/>
      <c r="T54" s="693"/>
      <c r="U54" s="693"/>
      <c r="V54" s="693"/>
      <c r="W54" s="693"/>
      <c r="X54" s="693"/>
      <c r="Y54" s="693"/>
      <c r="Z54" s="693"/>
      <c r="AA54" s="694"/>
      <c r="AB54" s="624"/>
      <c r="AC54" s="624"/>
      <c r="AD54" s="624"/>
      <c r="AE54" s="624"/>
      <c r="AF54" s="624"/>
      <c r="AG54" s="624"/>
      <c r="AH54" s="624"/>
      <c r="AI54" s="624"/>
      <c r="AJ54" s="624"/>
      <c r="AK54" s="624"/>
      <c r="AL54" s="695"/>
      <c r="AM54" s="613"/>
      <c r="AQ54" s="11"/>
      <c r="AR54" s="11"/>
      <c r="AS54" s="11"/>
      <c r="AT54" s="11"/>
      <c r="AU54" s="11"/>
      <c r="AV54" s="11"/>
      <c r="AW54" s="10"/>
      <c r="AX54" s="10"/>
      <c r="AY54" s="10"/>
      <c r="AZ54" s="10"/>
      <c r="BA54" s="10"/>
    </row>
    <row r="55" spans="1:53" ht="13.65" customHeight="1" x14ac:dyDescent="0.2">
      <c r="A55" s="43">
        <f>ROW()</f>
        <v>55</v>
      </c>
      <c r="B55" s="54"/>
      <c r="C55" s="55"/>
      <c r="D55" s="55"/>
      <c r="E55" s="62"/>
      <c r="F55" s="554" t="s">
        <v>37</v>
      </c>
      <c r="G55" s="555"/>
      <c r="H55" s="555"/>
      <c r="I55" s="555"/>
      <c r="J55" s="555"/>
      <c r="K55" s="555"/>
      <c r="L55" s="555"/>
      <c r="M55" s="555"/>
      <c r="N55" s="555"/>
      <c r="O55" s="555"/>
      <c r="P55" s="555"/>
      <c r="Q55" s="441"/>
      <c r="R55" s="441"/>
      <c r="S55" s="441"/>
      <c r="T55" s="441"/>
      <c r="U55" s="441"/>
      <c r="V55" s="441"/>
      <c r="W55" s="441"/>
      <c r="X55" s="441"/>
      <c r="Y55" s="441"/>
      <c r="Z55" s="441"/>
      <c r="AA55" s="441"/>
      <c r="AB55" s="441"/>
      <c r="AC55" s="441"/>
      <c r="AD55" s="441"/>
      <c r="AE55" s="441"/>
      <c r="AF55" s="441"/>
      <c r="AG55" s="441"/>
      <c r="AH55" s="441"/>
      <c r="AI55" s="441"/>
      <c r="AJ55" s="441"/>
      <c r="AK55" s="441"/>
      <c r="AL55" s="442"/>
      <c r="AM55" s="613"/>
      <c r="AQ55" s="11"/>
      <c r="AR55" s="11"/>
      <c r="AS55" s="11"/>
      <c r="AT55" s="11"/>
      <c r="AU55" s="11"/>
      <c r="AV55" s="11"/>
      <c r="AW55" s="10"/>
      <c r="AX55" s="10"/>
      <c r="AY55" s="10"/>
      <c r="AZ55" s="10"/>
      <c r="BA55" s="10"/>
    </row>
    <row r="56" spans="1:53" s="35" customFormat="1" ht="13.65" customHeight="1" x14ac:dyDescent="0.2">
      <c r="A56" s="43">
        <f>ROW()</f>
        <v>56</v>
      </c>
      <c r="B56" s="54"/>
      <c r="C56" s="55"/>
      <c r="D56" s="55"/>
      <c r="E56" s="62"/>
      <c r="F56" s="697"/>
      <c r="G56" s="696"/>
      <c r="H56" s="696"/>
      <c r="I56" s="696"/>
      <c r="J56" s="696"/>
      <c r="K56" s="696"/>
      <c r="L56" s="696"/>
      <c r="M56" s="696"/>
      <c r="N56" s="696"/>
      <c r="O56" s="696"/>
      <c r="P56" s="698"/>
      <c r="Q56" s="692"/>
      <c r="R56" s="693"/>
      <c r="S56" s="693"/>
      <c r="T56" s="693"/>
      <c r="U56" s="693"/>
      <c r="V56" s="693"/>
      <c r="W56" s="693"/>
      <c r="X56" s="693"/>
      <c r="Y56" s="693"/>
      <c r="Z56" s="693"/>
      <c r="AA56" s="694"/>
      <c r="AB56" s="624"/>
      <c r="AC56" s="624"/>
      <c r="AD56" s="624"/>
      <c r="AE56" s="624"/>
      <c r="AF56" s="624"/>
      <c r="AG56" s="624"/>
      <c r="AH56" s="624"/>
      <c r="AI56" s="624"/>
      <c r="AJ56" s="624"/>
      <c r="AK56" s="624"/>
      <c r="AL56" s="695"/>
      <c r="AM56" s="613"/>
      <c r="AO56" s="20"/>
      <c r="AQ56" s="11"/>
      <c r="AR56" s="11"/>
      <c r="AS56" s="11"/>
      <c r="AT56" s="11"/>
      <c r="AU56" s="11"/>
      <c r="AV56" s="11"/>
      <c r="AW56" s="10"/>
      <c r="AX56" s="10"/>
      <c r="AY56" s="10"/>
      <c r="AZ56" s="10"/>
      <c r="BA56" s="10"/>
    </row>
    <row r="57" spans="1:53" s="35" customFormat="1" ht="13.65" customHeight="1" x14ac:dyDescent="0.2">
      <c r="A57" s="43">
        <f>ROW()</f>
        <v>57</v>
      </c>
      <c r="B57" s="54"/>
      <c r="C57" s="55"/>
      <c r="D57" s="55"/>
      <c r="E57" s="62"/>
      <c r="F57" s="697"/>
      <c r="G57" s="696"/>
      <c r="H57" s="696"/>
      <c r="I57" s="696"/>
      <c r="J57" s="696"/>
      <c r="K57" s="696"/>
      <c r="L57" s="696"/>
      <c r="M57" s="696"/>
      <c r="N57" s="696"/>
      <c r="O57" s="696"/>
      <c r="P57" s="698"/>
      <c r="Q57" s="692"/>
      <c r="R57" s="693"/>
      <c r="S57" s="693"/>
      <c r="T57" s="693"/>
      <c r="U57" s="693"/>
      <c r="V57" s="693"/>
      <c r="W57" s="693"/>
      <c r="X57" s="693"/>
      <c r="Y57" s="693"/>
      <c r="Z57" s="693"/>
      <c r="AA57" s="694"/>
      <c r="AB57" s="624"/>
      <c r="AC57" s="624"/>
      <c r="AD57" s="624"/>
      <c r="AE57" s="624"/>
      <c r="AF57" s="624"/>
      <c r="AG57" s="624"/>
      <c r="AH57" s="624"/>
      <c r="AI57" s="624"/>
      <c r="AJ57" s="624"/>
      <c r="AK57" s="624"/>
      <c r="AL57" s="695"/>
      <c r="AM57" s="613"/>
      <c r="AO57" s="20"/>
      <c r="AQ57" s="11"/>
      <c r="AR57" s="11"/>
      <c r="AS57" s="11"/>
      <c r="AT57" s="11"/>
      <c r="AU57" s="11"/>
      <c r="AV57" s="11"/>
      <c r="AW57" s="10"/>
      <c r="AX57" s="10"/>
      <c r="AY57" s="10"/>
      <c r="AZ57" s="10"/>
      <c r="BA57" s="10"/>
    </row>
    <row r="58" spans="1:53" s="35" customFormat="1" ht="13.65" customHeight="1" x14ac:dyDescent="0.2">
      <c r="A58" s="43">
        <f>ROW()</f>
        <v>58</v>
      </c>
      <c r="B58" s="54"/>
      <c r="C58" s="55"/>
      <c r="D58" s="55"/>
      <c r="E58" s="62"/>
      <c r="F58" s="697"/>
      <c r="G58" s="696"/>
      <c r="H58" s="696"/>
      <c r="I58" s="696"/>
      <c r="J58" s="696"/>
      <c r="K58" s="696"/>
      <c r="L58" s="696"/>
      <c r="M58" s="696"/>
      <c r="N58" s="696"/>
      <c r="O58" s="696"/>
      <c r="P58" s="698"/>
      <c r="Q58" s="692"/>
      <c r="R58" s="693"/>
      <c r="S58" s="693"/>
      <c r="T58" s="693"/>
      <c r="U58" s="693"/>
      <c r="V58" s="693"/>
      <c r="W58" s="693"/>
      <c r="X58" s="693"/>
      <c r="Y58" s="693"/>
      <c r="Z58" s="693"/>
      <c r="AA58" s="694"/>
      <c r="AB58" s="624"/>
      <c r="AC58" s="624"/>
      <c r="AD58" s="624"/>
      <c r="AE58" s="624"/>
      <c r="AF58" s="624"/>
      <c r="AG58" s="624"/>
      <c r="AH58" s="624"/>
      <c r="AI58" s="624"/>
      <c r="AJ58" s="624"/>
      <c r="AK58" s="624"/>
      <c r="AL58" s="695"/>
      <c r="AM58" s="613"/>
      <c r="AO58" s="20"/>
      <c r="AQ58" s="11"/>
      <c r="AR58" s="11"/>
      <c r="AS58" s="11"/>
      <c r="AT58" s="11"/>
      <c r="AU58" s="11"/>
      <c r="AV58" s="11"/>
      <c r="AW58" s="10"/>
      <c r="AX58" s="10"/>
      <c r="AY58" s="10"/>
      <c r="AZ58" s="10"/>
      <c r="BA58" s="10"/>
    </row>
    <row r="59" spans="1:53" s="35" customFormat="1" ht="13.65" customHeight="1" x14ac:dyDescent="0.2">
      <c r="A59" s="43">
        <f>ROW()</f>
        <v>59</v>
      </c>
      <c r="B59" s="54"/>
      <c r="C59" s="55"/>
      <c r="D59" s="55"/>
      <c r="E59" s="62"/>
      <c r="F59" s="697"/>
      <c r="G59" s="696"/>
      <c r="H59" s="696"/>
      <c r="I59" s="696"/>
      <c r="J59" s="696"/>
      <c r="K59" s="696"/>
      <c r="L59" s="696"/>
      <c r="M59" s="696"/>
      <c r="N59" s="696"/>
      <c r="O59" s="696"/>
      <c r="P59" s="698"/>
      <c r="Q59" s="692"/>
      <c r="R59" s="693"/>
      <c r="S59" s="693"/>
      <c r="T59" s="693"/>
      <c r="U59" s="693"/>
      <c r="V59" s="693"/>
      <c r="W59" s="693"/>
      <c r="X59" s="693"/>
      <c r="Y59" s="693"/>
      <c r="Z59" s="693"/>
      <c r="AA59" s="694"/>
      <c r="AB59" s="624"/>
      <c r="AC59" s="624"/>
      <c r="AD59" s="624"/>
      <c r="AE59" s="624"/>
      <c r="AF59" s="624"/>
      <c r="AG59" s="624"/>
      <c r="AH59" s="624"/>
      <c r="AI59" s="624"/>
      <c r="AJ59" s="624"/>
      <c r="AK59" s="624"/>
      <c r="AL59" s="695"/>
      <c r="AM59" s="613"/>
      <c r="AO59" s="20"/>
      <c r="AQ59" s="11"/>
      <c r="AR59" s="11"/>
      <c r="AS59" s="11"/>
      <c r="AT59" s="11"/>
      <c r="AU59" s="11"/>
      <c r="AV59" s="11"/>
      <c r="AW59" s="10"/>
      <c r="AX59" s="10"/>
      <c r="AY59" s="10"/>
      <c r="AZ59" s="10"/>
      <c r="BA59" s="10"/>
    </row>
    <row r="60" spans="1:53" ht="13.65" customHeight="1" x14ac:dyDescent="0.2">
      <c r="A60" s="43">
        <f>ROW()</f>
        <v>60</v>
      </c>
      <c r="B60" s="54"/>
      <c r="C60" s="55"/>
      <c r="D60" s="55"/>
      <c r="E60" s="62"/>
      <c r="F60" s="697"/>
      <c r="G60" s="696"/>
      <c r="H60" s="696"/>
      <c r="I60" s="696"/>
      <c r="J60" s="696"/>
      <c r="K60" s="696"/>
      <c r="L60" s="696"/>
      <c r="M60" s="696"/>
      <c r="N60" s="696"/>
      <c r="O60" s="696"/>
      <c r="P60" s="698"/>
      <c r="Q60" s="692"/>
      <c r="R60" s="693"/>
      <c r="S60" s="693"/>
      <c r="T60" s="693"/>
      <c r="U60" s="693"/>
      <c r="V60" s="693"/>
      <c r="W60" s="693"/>
      <c r="X60" s="693"/>
      <c r="Y60" s="693"/>
      <c r="Z60" s="693"/>
      <c r="AA60" s="694"/>
      <c r="AB60" s="624"/>
      <c r="AC60" s="624"/>
      <c r="AD60" s="624"/>
      <c r="AE60" s="624"/>
      <c r="AF60" s="624"/>
      <c r="AG60" s="624"/>
      <c r="AH60" s="624"/>
      <c r="AI60" s="624"/>
      <c r="AJ60" s="624"/>
      <c r="AK60" s="624"/>
      <c r="AL60" s="695"/>
      <c r="AM60" s="613"/>
      <c r="AQ60" s="11"/>
      <c r="AR60" s="11"/>
      <c r="AS60" s="11"/>
      <c r="AT60" s="11"/>
      <c r="AU60" s="11"/>
      <c r="AV60" s="11"/>
      <c r="AW60" s="10"/>
      <c r="AX60" s="10"/>
      <c r="AY60" s="10"/>
      <c r="AZ60" s="10"/>
      <c r="BA60" s="10"/>
    </row>
    <row r="61" spans="1:53" ht="13.65" customHeight="1" x14ac:dyDescent="0.2">
      <c r="A61" s="43">
        <f>ROW()</f>
        <v>61</v>
      </c>
      <c r="B61" s="54"/>
      <c r="C61" s="55"/>
      <c r="D61" s="55"/>
      <c r="E61" s="62"/>
      <c r="F61" s="697"/>
      <c r="G61" s="696"/>
      <c r="H61" s="696"/>
      <c r="I61" s="696"/>
      <c r="J61" s="696"/>
      <c r="K61" s="696"/>
      <c r="L61" s="696"/>
      <c r="M61" s="696"/>
      <c r="N61" s="696"/>
      <c r="O61" s="696"/>
      <c r="P61" s="698"/>
      <c r="Q61" s="692"/>
      <c r="R61" s="693"/>
      <c r="S61" s="693"/>
      <c r="T61" s="693"/>
      <c r="U61" s="693"/>
      <c r="V61" s="693"/>
      <c r="W61" s="693"/>
      <c r="X61" s="693"/>
      <c r="Y61" s="693"/>
      <c r="Z61" s="693"/>
      <c r="AA61" s="694"/>
      <c r="AB61" s="624"/>
      <c r="AC61" s="624"/>
      <c r="AD61" s="624"/>
      <c r="AE61" s="624"/>
      <c r="AF61" s="624"/>
      <c r="AG61" s="624"/>
      <c r="AH61" s="624"/>
      <c r="AI61" s="624"/>
      <c r="AJ61" s="624"/>
      <c r="AK61" s="624"/>
      <c r="AL61" s="695"/>
      <c r="AM61" s="613"/>
      <c r="AQ61" s="11"/>
      <c r="AR61" s="11"/>
      <c r="AS61" s="11"/>
      <c r="AT61" s="11"/>
      <c r="AU61" s="11"/>
      <c r="AV61" s="11"/>
      <c r="AW61" s="10"/>
      <c r="AX61" s="10"/>
      <c r="AY61" s="10"/>
      <c r="AZ61" s="10"/>
      <c r="BA61" s="10"/>
    </row>
    <row r="62" spans="1:53" ht="13.65" customHeight="1" thickBot="1" x14ac:dyDescent="0.25">
      <c r="A62" s="43">
        <f>ROW()</f>
        <v>62</v>
      </c>
      <c r="B62" s="78"/>
      <c r="C62" s="79"/>
      <c r="D62" s="79"/>
      <c r="E62" s="80"/>
      <c r="F62" s="697"/>
      <c r="G62" s="696"/>
      <c r="H62" s="696"/>
      <c r="I62" s="696"/>
      <c r="J62" s="696"/>
      <c r="K62" s="696"/>
      <c r="L62" s="696"/>
      <c r="M62" s="696"/>
      <c r="N62" s="696"/>
      <c r="O62" s="696"/>
      <c r="P62" s="698"/>
      <c r="Q62" s="692"/>
      <c r="R62" s="693"/>
      <c r="S62" s="693"/>
      <c r="T62" s="693"/>
      <c r="U62" s="693"/>
      <c r="V62" s="693"/>
      <c r="W62" s="693"/>
      <c r="X62" s="693"/>
      <c r="Y62" s="693"/>
      <c r="Z62" s="693"/>
      <c r="AA62" s="694"/>
      <c r="AB62" s="624"/>
      <c r="AC62" s="624"/>
      <c r="AD62" s="624"/>
      <c r="AE62" s="624"/>
      <c r="AF62" s="624"/>
      <c r="AG62" s="624"/>
      <c r="AH62" s="624"/>
      <c r="AI62" s="624"/>
      <c r="AJ62" s="624"/>
      <c r="AK62" s="624"/>
      <c r="AL62" s="695"/>
      <c r="AM62" s="616"/>
      <c r="AQ62" s="11"/>
      <c r="AR62" s="11"/>
      <c r="AS62" s="11"/>
      <c r="AT62" s="11"/>
      <c r="AU62" s="11"/>
      <c r="AV62" s="11"/>
      <c r="AW62" s="10"/>
      <c r="AX62" s="10"/>
      <c r="AY62" s="10"/>
      <c r="AZ62" s="10"/>
      <c r="BA62" s="10"/>
    </row>
    <row r="63" spans="1:53" ht="27" customHeight="1" thickBot="1" x14ac:dyDescent="0.25">
      <c r="A63" s="44"/>
      <c r="B63" s="423" t="s">
        <v>12</v>
      </c>
      <c r="C63" s="423"/>
      <c r="D63" s="423"/>
      <c r="E63" s="423"/>
      <c r="F63" s="423"/>
      <c r="G63" s="423"/>
      <c r="H63" s="423"/>
      <c r="I63" s="423"/>
      <c r="J63" s="423"/>
      <c r="K63" s="609" t="str">
        <f>Document_Number</f>
        <v>Insert project document number</v>
      </c>
      <c r="L63" s="609"/>
      <c r="M63" s="609"/>
      <c r="N63" s="609"/>
      <c r="O63" s="609"/>
      <c r="P63" s="609"/>
      <c r="Q63" s="609"/>
      <c r="R63" s="609"/>
      <c r="S63" s="609"/>
      <c r="T63" s="609"/>
      <c r="U63" s="609"/>
      <c r="V63" s="609"/>
      <c r="W63" s="609"/>
      <c r="X63" s="609"/>
      <c r="Y63" s="609"/>
      <c r="Z63" s="423" t="s">
        <v>110</v>
      </c>
      <c r="AA63" s="423"/>
      <c r="AB63" s="423"/>
      <c r="AC63" s="609" t="str">
        <f>Document_Rev</f>
        <v>Insert project document revision</v>
      </c>
      <c r="AD63" s="609"/>
      <c r="AE63" s="609"/>
      <c r="AF63" s="609"/>
      <c r="AG63" s="423" t="s">
        <v>205</v>
      </c>
      <c r="AH63" s="423"/>
      <c r="AI63" s="423"/>
      <c r="AJ63" s="423"/>
      <c r="AK63" s="423"/>
      <c r="AL63" s="610">
        <f>total_page</f>
        <v>9</v>
      </c>
      <c r="AM63" s="611"/>
    </row>
  </sheetData>
  <sheetProtection algorithmName="SHA-512" hashValue="NzPgp9bDjB/ISIWfPvN1Fh+x3amiOVJKNYrjQKMb98VPrLqs4jk/j8rmjbJ4oMx0Krp81HCvrqU0jrDagsA7Vg==" saltValue="26B4P75PP9OY5uIXbmHGog==" spinCount="100000" sheet="1" objects="1" scenarios="1"/>
  <dataConsolidate/>
  <mergeCells count="185">
    <mergeCell ref="AB61:AL61"/>
    <mergeCell ref="Q62:AA62"/>
    <mergeCell ref="AB62:AL62"/>
    <mergeCell ref="AB56:AL56"/>
    <mergeCell ref="Q57:AA57"/>
    <mergeCell ref="AB57:AL57"/>
    <mergeCell ref="Q58:AA58"/>
    <mergeCell ref="AB58:AL58"/>
    <mergeCell ref="Q59:AA59"/>
    <mergeCell ref="AB59:AL59"/>
    <mergeCell ref="Q60:AA60"/>
    <mergeCell ref="AB60:AL60"/>
    <mergeCell ref="F56:P56"/>
    <mergeCell ref="F57:P57"/>
    <mergeCell ref="F58:P58"/>
    <mergeCell ref="F59:P59"/>
    <mergeCell ref="F60:P60"/>
    <mergeCell ref="F61:P61"/>
    <mergeCell ref="F62:P62"/>
    <mergeCell ref="Q9:AA9"/>
    <mergeCell ref="Q13:AA13"/>
    <mergeCell ref="Q15:AA15"/>
    <mergeCell ref="Q16:AA16"/>
    <mergeCell ref="Q18:AA18"/>
    <mergeCell ref="Q19:AA19"/>
    <mergeCell ref="Q20:AA20"/>
    <mergeCell ref="Q21:AA21"/>
    <mergeCell ref="Q22:AA22"/>
    <mergeCell ref="Q23:AA23"/>
    <mergeCell ref="Q24:AA24"/>
    <mergeCell ref="Q25:AA25"/>
    <mergeCell ref="Q40:AA40"/>
    <mergeCell ref="Q41:AA41"/>
    <mergeCell ref="Q54:AA54"/>
    <mergeCell ref="Q56:AA56"/>
    <mergeCell ref="Q61:AA61"/>
    <mergeCell ref="F17:P17"/>
    <mergeCell ref="F7:P7"/>
    <mergeCell ref="F26:P26"/>
    <mergeCell ref="F55:P55"/>
    <mergeCell ref="F15:P15"/>
    <mergeCell ref="F16:P16"/>
    <mergeCell ref="F25:P25"/>
    <mergeCell ref="F40:P40"/>
    <mergeCell ref="F41:P41"/>
    <mergeCell ref="F49:P49"/>
    <mergeCell ref="F50:P50"/>
    <mergeCell ref="F51:P51"/>
    <mergeCell ref="F52:P52"/>
    <mergeCell ref="F54:P54"/>
    <mergeCell ref="AB20:AL20"/>
    <mergeCell ref="AB21:AL21"/>
    <mergeCell ref="B1:AL1"/>
    <mergeCell ref="B2:J2"/>
    <mergeCell ref="K2:AL2"/>
    <mergeCell ref="B3:J3"/>
    <mergeCell ref="K3:AL3"/>
    <mergeCell ref="B4:E4"/>
    <mergeCell ref="AB10:AL10"/>
    <mergeCell ref="AB11:AL11"/>
    <mergeCell ref="AB12:AL12"/>
    <mergeCell ref="Q8:AA8"/>
    <mergeCell ref="Q10:AA10"/>
    <mergeCell ref="Q11:AA11"/>
    <mergeCell ref="F10:P10"/>
    <mergeCell ref="F11:P11"/>
    <mergeCell ref="F12:P12"/>
    <mergeCell ref="AB8:AL8"/>
    <mergeCell ref="Q7:AA7"/>
    <mergeCell ref="AB7:AL7"/>
    <mergeCell ref="F18:P18"/>
    <mergeCell ref="Q12:AA12"/>
    <mergeCell ref="F13:P13"/>
    <mergeCell ref="AB9:AL9"/>
    <mergeCell ref="AB39:AL39"/>
    <mergeCell ref="Q31:AA31"/>
    <mergeCell ref="AB34:AL34"/>
    <mergeCell ref="AB40:AL40"/>
    <mergeCell ref="AB41:AL41"/>
    <mergeCell ref="Q32:AA32"/>
    <mergeCell ref="Q34:AA34"/>
    <mergeCell ref="Q35:AA35"/>
    <mergeCell ref="Q36:AA36"/>
    <mergeCell ref="Q37:AA37"/>
    <mergeCell ref="Q38:AA38"/>
    <mergeCell ref="Q39:AA39"/>
    <mergeCell ref="AB22:AL22"/>
    <mergeCell ref="AB23:AL23"/>
    <mergeCell ref="AB24:AL24"/>
    <mergeCell ref="F8:P8"/>
    <mergeCell ref="F9:P9"/>
    <mergeCell ref="F27:P27"/>
    <mergeCell ref="F28:P28"/>
    <mergeCell ref="Q33:AA33"/>
    <mergeCell ref="F35:P35"/>
    <mergeCell ref="AB29:AL29"/>
    <mergeCell ref="AB30:AL30"/>
    <mergeCell ref="AB31:AL31"/>
    <mergeCell ref="AB32:AL32"/>
    <mergeCell ref="AB33:AL33"/>
    <mergeCell ref="AB27:AL27"/>
    <mergeCell ref="AB28:AL28"/>
    <mergeCell ref="AB35:AL35"/>
    <mergeCell ref="AB25:AL25"/>
    <mergeCell ref="AB26:AL26"/>
    <mergeCell ref="AB15:AL15"/>
    <mergeCell ref="AB16:AL16"/>
    <mergeCell ref="AB17:AL17"/>
    <mergeCell ref="AB18:AL18"/>
    <mergeCell ref="AB19:AL19"/>
    <mergeCell ref="AB13:AL13"/>
    <mergeCell ref="F6:P6"/>
    <mergeCell ref="Q6:AA6"/>
    <mergeCell ref="AB6:AL6"/>
    <mergeCell ref="F14:P14"/>
    <mergeCell ref="AB14:AL14"/>
    <mergeCell ref="Q14:AA14"/>
    <mergeCell ref="B63:J63"/>
    <mergeCell ref="K63:Y63"/>
    <mergeCell ref="Z63:AB63"/>
    <mergeCell ref="AB43:AL43"/>
    <mergeCell ref="AB44:AL44"/>
    <mergeCell ref="Q30:AA30"/>
    <mergeCell ref="B44:E44"/>
    <mergeCell ref="F44:P44"/>
    <mergeCell ref="F45:P45"/>
    <mergeCell ref="F43:P43"/>
    <mergeCell ref="Q45:AA45"/>
    <mergeCell ref="Q43:AA43"/>
    <mergeCell ref="Q44:AA44"/>
    <mergeCell ref="F33:P33"/>
    <mergeCell ref="F34:P34"/>
    <mergeCell ref="F30:P30"/>
    <mergeCell ref="F31:P31"/>
    <mergeCell ref="AC63:AF63"/>
    <mergeCell ref="AG63:AK63"/>
    <mergeCell ref="F36:P36"/>
    <mergeCell ref="AB42:AL42"/>
    <mergeCell ref="AL63:AM63"/>
    <mergeCell ref="B45:E45"/>
    <mergeCell ref="B46:E46"/>
    <mergeCell ref="B47:E47"/>
    <mergeCell ref="AB53:AL53"/>
    <mergeCell ref="AB55:AL55"/>
    <mergeCell ref="F53:P53"/>
    <mergeCell ref="F46:P46"/>
    <mergeCell ref="F47:P47"/>
    <mergeCell ref="AB45:AL45"/>
    <mergeCell ref="AB46:AL46"/>
    <mergeCell ref="AB47:AL47"/>
    <mergeCell ref="AB48:AL48"/>
    <mergeCell ref="Q51:AA51"/>
    <mergeCell ref="F48:P48"/>
    <mergeCell ref="AB54:AL54"/>
    <mergeCell ref="AB52:AL52"/>
    <mergeCell ref="AB36:AL36"/>
    <mergeCell ref="AB37:AL37"/>
    <mergeCell ref="AB38:AL38"/>
    <mergeCell ref="Q49:AA49"/>
    <mergeCell ref="AB49:AL49"/>
    <mergeCell ref="Q50:AA50"/>
    <mergeCell ref="AB50:AL50"/>
    <mergeCell ref="Q53:AA53"/>
    <mergeCell ref="Q55:AA55"/>
    <mergeCell ref="Q46:AA46"/>
    <mergeCell ref="Q47:AA47"/>
    <mergeCell ref="Q48:AA48"/>
    <mergeCell ref="AB51:AL51"/>
    <mergeCell ref="Q52:AA52"/>
    <mergeCell ref="Q42:AA42"/>
    <mergeCell ref="F19:P19"/>
    <mergeCell ref="F20:P20"/>
    <mergeCell ref="F21:P21"/>
    <mergeCell ref="F22:P22"/>
    <mergeCell ref="F23:P23"/>
    <mergeCell ref="F42:P42"/>
    <mergeCell ref="Q28:AA28"/>
    <mergeCell ref="Q27:AA27"/>
    <mergeCell ref="F37:P37"/>
    <mergeCell ref="F38:P38"/>
    <mergeCell ref="F39:P39"/>
    <mergeCell ref="Q29:AA29"/>
    <mergeCell ref="F29:P29"/>
    <mergeCell ref="F24:P24"/>
    <mergeCell ref="F32:P32"/>
  </mergeCells>
  <dataValidations count="5">
    <dataValidation type="custom" allowBlank="1" showInputMessage="1" showErrorMessage="1" sqref="AB8:AD13" xr:uid="{00000000-0002-0000-0A00-000000000000}">
      <formula1>IF(#REF!="Select","",#REF!)</formula1>
    </dataValidation>
    <dataValidation type="custom" allowBlank="1" showInputMessage="1" showErrorMessage="1" sqref="AB30:AD31" xr:uid="{00000000-0002-0000-0A00-000001000000}">
      <formula1>IF(#REF!="Select","",#REF!)</formula1>
    </dataValidation>
    <dataValidation type="custom" allowBlank="1" showInputMessage="1" showErrorMessage="1" sqref="AB32:AD32" xr:uid="{00000000-0002-0000-0A00-000002000000}">
      <formula1>IF(#REF!="Select","",#REF!)</formula1>
    </dataValidation>
    <dataValidation type="custom" allowBlank="1" showInputMessage="1" showErrorMessage="1" sqref="AB14:AD29" xr:uid="{00000000-0002-0000-0A00-000003000000}">
      <formula1>IF(#REF!="Select","",#REF!)</formula1>
    </dataValidation>
    <dataValidation type="custom" allowBlank="1" showInputMessage="1" showErrorMessage="1" sqref="AB33:AD34" xr:uid="{00000000-0002-0000-0A00-000004000000}">
      <formula1>IF(#REF!="Select","",#REF!)</formula1>
    </dataValidation>
  </dataValidations>
  <printOptions horizontalCentered="1" verticalCentered="1"/>
  <pageMargins left="0.25" right="0.25" top="0.75" bottom="0.75" header="0.3" footer="0.3"/>
  <pageSetup paperSize="9" scale="90" fitToWidth="0" orientation="portrait" r:id="rId1"/>
  <colBreaks count="1" manualBreakCount="1">
    <brk id="3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B050"/>
    <pageSetUpPr fitToPage="1"/>
  </sheetPr>
  <dimension ref="A1:AN63"/>
  <sheetViews>
    <sheetView showGridLines="0" zoomScaleNormal="100" zoomScaleSheetLayoutView="100" workbookViewId="0">
      <selection activeCell="B1" sqref="B1:AL1"/>
    </sheetView>
  </sheetViews>
  <sheetFormatPr defaultColWidth="9.28515625" defaultRowHeight="10.199999999999999" x14ac:dyDescent="0.2"/>
  <cols>
    <col min="1" max="40" width="2.85546875" style="5" customWidth="1"/>
    <col min="41" max="16384" width="9.28515625" style="5"/>
  </cols>
  <sheetData>
    <row r="1" spans="1:39" ht="27.6" customHeight="1" thickBot="1" x14ac:dyDescent="0.25">
      <c r="A1" s="82" t="s">
        <v>0</v>
      </c>
      <c r="B1" s="556" t="s">
        <v>358</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81" t="s">
        <v>9</v>
      </c>
    </row>
    <row r="2" spans="1:39" ht="13.65" customHeight="1" x14ac:dyDescent="0.2">
      <c r="A2" s="83">
        <f>ROW()</f>
        <v>2</v>
      </c>
      <c r="B2" s="415" t="s">
        <v>213</v>
      </c>
      <c r="C2" s="415"/>
      <c r="D2" s="415"/>
      <c r="E2" s="415"/>
      <c r="F2" s="415"/>
      <c r="G2" s="415"/>
      <c r="H2" s="415"/>
      <c r="I2" s="415"/>
      <c r="J2" s="415"/>
      <c r="K2" s="591" t="str">
        <f>Tag_No</f>
        <v>Insert tag number</v>
      </c>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704"/>
    </row>
    <row r="3" spans="1:39" ht="13.65" customHeight="1" x14ac:dyDescent="0.2">
      <c r="A3" s="46">
        <f>ROW()</f>
        <v>3</v>
      </c>
      <c r="B3" s="417" t="s">
        <v>212</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702"/>
    </row>
    <row r="4" spans="1:39" ht="13.65" customHeight="1" x14ac:dyDescent="0.2">
      <c r="A4" s="46">
        <f>ROW()</f>
        <v>4</v>
      </c>
      <c r="B4" s="557" t="s">
        <v>108</v>
      </c>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9"/>
      <c r="AM4" s="702"/>
    </row>
    <row r="5" spans="1:39" ht="13.65" customHeight="1" x14ac:dyDescent="0.2">
      <c r="A5" s="46">
        <f>ROW()</f>
        <v>5</v>
      </c>
      <c r="B5" s="699" t="s">
        <v>16</v>
      </c>
      <c r="C5" s="700"/>
      <c r="D5" s="700"/>
      <c r="E5" s="700"/>
      <c r="F5" s="700"/>
      <c r="G5" s="700"/>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c r="AG5" s="700"/>
      <c r="AH5" s="700"/>
      <c r="AI5" s="700"/>
      <c r="AJ5" s="700"/>
      <c r="AK5" s="700"/>
      <c r="AL5" s="701"/>
      <c r="AM5" s="702"/>
    </row>
    <row r="6" spans="1:39" ht="13.65" customHeight="1" x14ac:dyDescent="0.2">
      <c r="A6" s="46">
        <f>ROW()</f>
        <v>6</v>
      </c>
      <c r="B6" s="699"/>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1"/>
      <c r="AM6" s="702"/>
    </row>
    <row r="7" spans="1:39" ht="13.65" customHeight="1" x14ac:dyDescent="0.2">
      <c r="A7" s="46">
        <f>ROW()</f>
        <v>7</v>
      </c>
      <c r="B7" s="699"/>
      <c r="C7" s="700"/>
      <c r="D7" s="700"/>
      <c r="E7" s="700"/>
      <c r="F7" s="700"/>
      <c r="G7" s="700"/>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c r="AJ7" s="700"/>
      <c r="AK7" s="700"/>
      <c r="AL7" s="701"/>
      <c r="AM7" s="702"/>
    </row>
    <row r="8" spans="1:39" ht="13.65" customHeight="1" x14ac:dyDescent="0.2">
      <c r="A8" s="46">
        <f>ROW()</f>
        <v>8</v>
      </c>
      <c r="B8" s="699"/>
      <c r="C8" s="700"/>
      <c r="D8" s="700"/>
      <c r="E8" s="700"/>
      <c r="F8" s="700"/>
      <c r="G8" s="700"/>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c r="AJ8" s="700"/>
      <c r="AK8" s="700"/>
      <c r="AL8" s="701"/>
      <c r="AM8" s="702"/>
    </row>
    <row r="9" spans="1:39" ht="13.65" customHeight="1" x14ac:dyDescent="0.2">
      <c r="A9" s="46">
        <f>ROW()</f>
        <v>9</v>
      </c>
      <c r="B9" s="699"/>
      <c r="C9" s="700"/>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1"/>
      <c r="AM9" s="702"/>
    </row>
    <row r="10" spans="1:39" ht="13.65" customHeight="1" x14ac:dyDescent="0.2">
      <c r="A10" s="46">
        <f>ROW()</f>
        <v>10</v>
      </c>
      <c r="B10" s="699"/>
      <c r="C10" s="700"/>
      <c r="D10" s="700"/>
      <c r="E10" s="700"/>
      <c r="F10" s="700"/>
      <c r="G10" s="700"/>
      <c r="H10" s="700"/>
      <c r="I10" s="700"/>
      <c r="J10" s="700"/>
      <c r="K10" s="700"/>
      <c r="L10" s="700"/>
      <c r="M10" s="700"/>
      <c r="N10" s="700"/>
      <c r="O10" s="700"/>
      <c r="P10" s="700"/>
      <c r="Q10" s="700"/>
      <c r="R10" s="700"/>
      <c r="S10" s="700"/>
      <c r="T10" s="700"/>
      <c r="U10" s="700"/>
      <c r="V10" s="700"/>
      <c r="W10" s="700"/>
      <c r="X10" s="700"/>
      <c r="Y10" s="700"/>
      <c r="Z10" s="700"/>
      <c r="AA10" s="700"/>
      <c r="AB10" s="700"/>
      <c r="AC10" s="700"/>
      <c r="AD10" s="700"/>
      <c r="AE10" s="700"/>
      <c r="AF10" s="700"/>
      <c r="AG10" s="700"/>
      <c r="AH10" s="700"/>
      <c r="AI10" s="700"/>
      <c r="AJ10" s="700"/>
      <c r="AK10" s="700"/>
      <c r="AL10" s="701"/>
      <c r="AM10" s="702"/>
    </row>
    <row r="11" spans="1:39" ht="13.65" customHeight="1" x14ac:dyDescent="0.2">
      <c r="A11" s="46">
        <f>ROW()</f>
        <v>11</v>
      </c>
      <c r="B11" s="699"/>
      <c r="C11" s="700"/>
      <c r="D11" s="700"/>
      <c r="E11" s="700"/>
      <c r="F11" s="700"/>
      <c r="G11" s="700"/>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700"/>
      <c r="AK11" s="700"/>
      <c r="AL11" s="701"/>
      <c r="AM11" s="702"/>
    </row>
    <row r="12" spans="1:39" ht="13.65" customHeight="1" x14ac:dyDescent="0.2">
      <c r="A12" s="46">
        <f>ROW()</f>
        <v>12</v>
      </c>
      <c r="B12" s="699"/>
      <c r="C12" s="700"/>
      <c r="D12" s="700"/>
      <c r="E12" s="700"/>
      <c r="F12" s="700"/>
      <c r="G12" s="700"/>
      <c r="H12" s="700"/>
      <c r="I12" s="700"/>
      <c r="J12" s="700"/>
      <c r="K12" s="700"/>
      <c r="L12" s="700"/>
      <c r="M12" s="700"/>
      <c r="N12" s="700"/>
      <c r="O12" s="700"/>
      <c r="P12" s="700"/>
      <c r="Q12" s="700"/>
      <c r="R12" s="700"/>
      <c r="S12" s="700"/>
      <c r="T12" s="700"/>
      <c r="U12" s="700"/>
      <c r="V12" s="700"/>
      <c r="W12" s="700"/>
      <c r="X12" s="700"/>
      <c r="Y12" s="700"/>
      <c r="Z12" s="700"/>
      <c r="AA12" s="700"/>
      <c r="AB12" s="700"/>
      <c r="AC12" s="700"/>
      <c r="AD12" s="700"/>
      <c r="AE12" s="700"/>
      <c r="AF12" s="700"/>
      <c r="AG12" s="700"/>
      <c r="AH12" s="700"/>
      <c r="AI12" s="700"/>
      <c r="AJ12" s="700"/>
      <c r="AK12" s="700"/>
      <c r="AL12" s="701"/>
      <c r="AM12" s="702"/>
    </row>
    <row r="13" spans="1:39" ht="13.65" customHeight="1" x14ac:dyDescent="0.2">
      <c r="A13" s="46">
        <f>ROW()</f>
        <v>13</v>
      </c>
      <c r="B13" s="699"/>
      <c r="C13" s="700"/>
      <c r="D13" s="700"/>
      <c r="E13" s="700"/>
      <c r="F13" s="700"/>
      <c r="G13" s="700"/>
      <c r="H13" s="700"/>
      <c r="I13" s="700"/>
      <c r="J13" s="700"/>
      <c r="K13" s="700"/>
      <c r="L13" s="700"/>
      <c r="M13" s="700"/>
      <c r="N13" s="700"/>
      <c r="O13" s="700"/>
      <c r="P13" s="700"/>
      <c r="Q13" s="700"/>
      <c r="R13" s="700"/>
      <c r="S13" s="700"/>
      <c r="T13" s="700"/>
      <c r="U13" s="700"/>
      <c r="V13" s="700"/>
      <c r="W13" s="700"/>
      <c r="X13" s="700"/>
      <c r="Y13" s="700"/>
      <c r="Z13" s="700"/>
      <c r="AA13" s="700"/>
      <c r="AB13" s="700"/>
      <c r="AC13" s="700"/>
      <c r="AD13" s="700"/>
      <c r="AE13" s="700"/>
      <c r="AF13" s="700"/>
      <c r="AG13" s="700"/>
      <c r="AH13" s="700"/>
      <c r="AI13" s="700"/>
      <c r="AJ13" s="700"/>
      <c r="AK13" s="700"/>
      <c r="AL13" s="701"/>
      <c r="AM13" s="702"/>
    </row>
    <row r="14" spans="1:39" ht="13.65" customHeight="1" x14ac:dyDescent="0.2">
      <c r="A14" s="46">
        <f>ROW()</f>
        <v>14</v>
      </c>
      <c r="B14" s="699"/>
      <c r="C14" s="700"/>
      <c r="D14" s="700"/>
      <c r="E14" s="700"/>
      <c r="F14" s="700"/>
      <c r="G14" s="700"/>
      <c r="H14" s="700"/>
      <c r="I14" s="700"/>
      <c r="J14" s="700"/>
      <c r="K14" s="700"/>
      <c r="L14" s="700"/>
      <c r="M14" s="700"/>
      <c r="N14" s="700"/>
      <c r="O14" s="700"/>
      <c r="P14" s="700"/>
      <c r="Q14" s="700"/>
      <c r="R14" s="700"/>
      <c r="S14" s="700"/>
      <c r="T14" s="700"/>
      <c r="U14" s="700"/>
      <c r="V14" s="700"/>
      <c r="W14" s="700"/>
      <c r="X14" s="700"/>
      <c r="Y14" s="700"/>
      <c r="Z14" s="700"/>
      <c r="AA14" s="700"/>
      <c r="AB14" s="700"/>
      <c r="AC14" s="700"/>
      <c r="AD14" s="700"/>
      <c r="AE14" s="700"/>
      <c r="AF14" s="700"/>
      <c r="AG14" s="700"/>
      <c r="AH14" s="700"/>
      <c r="AI14" s="700"/>
      <c r="AJ14" s="700"/>
      <c r="AK14" s="700"/>
      <c r="AL14" s="701"/>
      <c r="AM14" s="702"/>
    </row>
    <row r="15" spans="1:39" ht="13.65" customHeight="1" x14ac:dyDescent="0.2">
      <c r="A15" s="46">
        <f>ROW()</f>
        <v>15</v>
      </c>
      <c r="B15" s="699"/>
      <c r="C15" s="700"/>
      <c r="D15" s="700"/>
      <c r="E15" s="700"/>
      <c r="F15" s="700"/>
      <c r="G15" s="700"/>
      <c r="H15" s="700"/>
      <c r="I15" s="700"/>
      <c r="J15" s="700"/>
      <c r="K15" s="700"/>
      <c r="L15" s="700"/>
      <c r="M15" s="700"/>
      <c r="N15" s="700"/>
      <c r="O15" s="700"/>
      <c r="P15" s="700"/>
      <c r="Q15" s="700"/>
      <c r="R15" s="700"/>
      <c r="S15" s="700"/>
      <c r="T15" s="700"/>
      <c r="U15" s="700"/>
      <c r="V15" s="700"/>
      <c r="W15" s="700"/>
      <c r="X15" s="700"/>
      <c r="Y15" s="700"/>
      <c r="Z15" s="700"/>
      <c r="AA15" s="700"/>
      <c r="AB15" s="700"/>
      <c r="AC15" s="700"/>
      <c r="AD15" s="700"/>
      <c r="AE15" s="700"/>
      <c r="AF15" s="700"/>
      <c r="AG15" s="700"/>
      <c r="AH15" s="700"/>
      <c r="AI15" s="700"/>
      <c r="AJ15" s="700"/>
      <c r="AK15" s="700"/>
      <c r="AL15" s="701"/>
      <c r="AM15" s="702"/>
    </row>
    <row r="16" spans="1:39" ht="13.65" customHeight="1" x14ac:dyDescent="0.2">
      <c r="A16" s="46">
        <f>ROW()</f>
        <v>16</v>
      </c>
      <c r="B16" s="699"/>
      <c r="C16" s="700"/>
      <c r="D16" s="700"/>
      <c r="E16" s="700"/>
      <c r="F16" s="700"/>
      <c r="G16" s="700"/>
      <c r="H16" s="700"/>
      <c r="I16" s="700"/>
      <c r="J16" s="700"/>
      <c r="K16" s="700"/>
      <c r="L16" s="700"/>
      <c r="M16" s="700"/>
      <c r="N16" s="700"/>
      <c r="O16" s="700"/>
      <c r="P16" s="700"/>
      <c r="Q16" s="700"/>
      <c r="R16" s="700"/>
      <c r="S16" s="700"/>
      <c r="T16" s="700"/>
      <c r="U16" s="700"/>
      <c r="V16" s="700"/>
      <c r="W16" s="700"/>
      <c r="X16" s="700"/>
      <c r="Y16" s="700"/>
      <c r="Z16" s="700"/>
      <c r="AA16" s="700"/>
      <c r="AB16" s="700"/>
      <c r="AC16" s="700"/>
      <c r="AD16" s="700"/>
      <c r="AE16" s="700"/>
      <c r="AF16" s="700"/>
      <c r="AG16" s="700"/>
      <c r="AH16" s="700"/>
      <c r="AI16" s="700"/>
      <c r="AJ16" s="700"/>
      <c r="AK16" s="700"/>
      <c r="AL16" s="701"/>
      <c r="AM16" s="702"/>
    </row>
    <row r="17" spans="1:40" ht="13.65" customHeight="1" x14ac:dyDescent="0.2">
      <c r="A17" s="46">
        <f>ROW()</f>
        <v>17</v>
      </c>
      <c r="B17" s="699"/>
      <c r="C17" s="700"/>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1"/>
      <c r="AM17" s="702"/>
    </row>
    <row r="18" spans="1:40" ht="13.65" customHeight="1" x14ac:dyDescent="0.2">
      <c r="A18" s="46">
        <f>ROW()</f>
        <v>18</v>
      </c>
      <c r="B18" s="699"/>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1"/>
      <c r="AM18" s="702"/>
    </row>
    <row r="19" spans="1:40" ht="13.65" customHeight="1" x14ac:dyDescent="0.2">
      <c r="A19" s="46">
        <f>ROW()</f>
        <v>19</v>
      </c>
      <c r="B19" s="699"/>
      <c r="C19" s="700"/>
      <c r="D19" s="700"/>
      <c r="E19" s="700"/>
      <c r="F19" s="700"/>
      <c r="G19" s="700"/>
      <c r="H19" s="700"/>
      <c r="I19" s="700"/>
      <c r="J19" s="700"/>
      <c r="K19" s="700"/>
      <c r="L19" s="700"/>
      <c r="M19" s="700"/>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1"/>
      <c r="AM19" s="702"/>
    </row>
    <row r="20" spans="1:40" ht="13.65" customHeight="1" x14ac:dyDescent="0.2">
      <c r="A20" s="46">
        <f>ROW()</f>
        <v>20</v>
      </c>
      <c r="B20" s="699"/>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1"/>
      <c r="AM20" s="702"/>
    </row>
    <row r="21" spans="1:40" ht="13.65" customHeight="1" x14ac:dyDescent="0.2">
      <c r="A21" s="46">
        <f>ROW()</f>
        <v>21</v>
      </c>
      <c r="B21" s="699"/>
      <c r="C21" s="700"/>
      <c r="D21" s="700"/>
      <c r="E21" s="700"/>
      <c r="F21" s="700"/>
      <c r="G21" s="700"/>
      <c r="H21" s="700"/>
      <c r="I21" s="700"/>
      <c r="J21" s="700"/>
      <c r="K21" s="700"/>
      <c r="L21" s="700"/>
      <c r="M21" s="700"/>
      <c r="N21" s="700"/>
      <c r="O21" s="700"/>
      <c r="P21" s="700"/>
      <c r="Q21" s="700"/>
      <c r="R21" s="700"/>
      <c r="S21" s="700"/>
      <c r="T21" s="700"/>
      <c r="U21" s="700"/>
      <c r="V21" s="700"/>
      <c r="W21" s="700"/>
      <c r="X21" s="700"/>
      <c r="Y21" s="700"/>
      <c r="Z21" s="700"/>
      <c r="AA21" s="700"/>
      <c r="AB21" s="700"/>
      <c r="AC21" s="700"/>
      <c r="AD21" s="700"/>
      <c r="AE21" s="700"/>
      <c r="AF21" s="700"/>
      <c r="AG21" s="700"/>
      <c r="AH21" s="700"/>
      <c r="AI21" s="700"/>
      <c r="AJ21" s="700"/>
      <c r="AK21" s="700"/>
      <c r="AL21" s="701"/>
      <c r="AM21" s="702"/>
    </row>
    <row r="22" spans="1:40" ht="13.65" customHeight="1" x14ac:dyDescent="0.2">
      <c r="A22" s="46">
        <f>ROW()</f>
        <v>22</v>
      </c>
      <c r="B22" s="699"/>
      <c r="C22" s="700"/>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M22" s="702"/>
    </row>
    <row r="23" spans="1:40" ht="13.65" customHeight="1" x14ac:dyDescent="0.2">
      <c r="A23" s="46">
        <f>ROW()</f>
        <v>23</v>
      </c>
      <c r="B23" s="699"/>
      <c r="C23" s="700"/>
      <c r="D23" s="700"/>
      <c r="E23" s="700"/>
      <c r="F23" s="700"/>
      <c r="G23" s="700"/>
      <c r="H23" s="700"/>
      <c r="I23" s="700"/>
      <c r="J23" s="700"/>
      <c r="K23" s="700"/>
      <c r="L23" s="700"/>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0"/>
      <c r="AK23" s="700"/>
      <c r="AL23" s="701"/>
      <c r="AM23" s="702"/>
    </row>
    <row r="24" spans="1:40" ht="13.65" customHeight="1" x14ac:dyDescent="0.2">
      <c r="A24" s="46">
        <f>ROW()</f>
        <v>24</v>
      </c>
      <c r="B24" s="699"/>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c r="AK24" s="700"/>
      <c r="AL24" s="701"/>
      <c r="AM24" s="702"/>
    </row>
    <row r="25" spans="1:40" ht="13.65" customHeight="1" x14ac:dyDescent="0.2">
      <c r="A25" s="46">
        <f>ROW()</f>
        <v>25</v>
      </c>
      <c r="B25" s="699"/>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1"/>
      <c r="AM25" s="702"/>
    </row>
    <row r="26" spans="1:40" ht="13.65" customHeight="1" x14ac:dyDescent="0.2">
      <c r="A26" s="46">
        <f>ROW()</f>
        <v>26</v>
      </c>
      <c r="B26" s="699"/>
      <c r="C26" s="700"/>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c r="AK26" s="700"/>
      <c r="AL26" s="701"/>
      <c r="AM26" s="702"/>
    </row>
    <row r="27" spans="1:40" ht="13.65" customHeight="1" x14ac:dyDescent="0.2">
      <c r="A27" s="46">
        <f>ROW()</f>
        <v>27</v>
      </c>
      <c r="B27" s="699"/>
      <c r="C27" s="700"/>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c r="AK27" s="700"/>
      <c r="AL27" s="701"/>
      <c r="AM27" s="702"/>
    </row>
    <row r="28" spans="1:40" ht="13.65" customHeight="1" x14ac:dyDescent="0.2">
      <c r="A28" s="46">
        <f>ROW()</f>
        <v>28</v>
      </c>
      <c r="B28" s="699"/>
      <c r="C28" s="700"/>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c r="AH28" s="700"/>
      <c r="AI28" s="700"/>
      <c r="AJ28" s="700"/>
      <c r="AK28" s="700"/>
      <c r="AL28" s="701"/>
      <c r="AM28" s="702"/>
    </row>
    <row r="29" spans="1:40" ht="13.65" customHeight="1" x14ac:dyDescent="0.2">
      <c r="A29" s="46">
        <f>ROW()</f>
        <v>29</v>
      </c>
      <c r="B29" s="699"/>
      <c r="C29" s="700"/>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700"/>
      <c r="AI29" s="700"/>
      <c r="AJ29" s="700"/>
      <c r="AK29" s="700"/>
      <c r="AL29" s="701"/>
      <c r="AM29" s="702"/>
    </row>
    <row r="30" spans="1:40" ht="13.65" customHeight="1" x14ac:dyDescent="0.2">
      <c r="A30" s="46">
        <f>ROW()</f>
        <v>30</v>
      </c>
      <c r="B30" s="699"/>
      <c r="C30" s="700"/>
      <c r="D30" s="700"/>
      <c r="E30" s="700"/>
      <c r="F30" s="700"/>
      <c r="G30" s="700"/>
      <c r="H30" s="700"/>
      <c r="I30" s="700"/>
      <c r="J30" s="700"/>
      <c r="K30" s="700"/>
      <c r="L30" s="700"/>
      <c r="M30" s="700"/>
      <c r="N30" s="700"/>
      <c r="O30" s="700"/>
      <c r="P30" s="700"/>
      <c r="Q30" s="700"/>
      <c r="R30" s="700"/>
      <c r="S30" s="700"/>
      <c r="T30" s="700"/>
      <c r="U30" s="700"/>
      <c r="V30" s="700"/>
      <c r="W30" s="700"/>
      <c r="X30" s="700"/>
      <c r="Y30" s="700"/>
      <c r="Z30" s="700"/>
      <c r="AA30" s="700"/>
      <c r="AB30" s="700"/>
      <c r="AC30" s="700"/>
      <c r="AD30" s="700"/>
      <c r="AE30" s="700"/>
      <c r="AF30" s="700"/>
      <c r="AG30" s="700"/>
      <c r="AH30" s="700"/>
      <c r="AI30" s="700"/>
      <c r="AJ30" s="700"/>
      <c r="AK30" s="700"/>
      <c r="AL30" s="701"/>
      <c r="AM30" s="702"/>
      <c r="AN30" s="32"/>
    </row>
    <row r="31" spans="1:40" ht="13.65" customHeight="1" x14ac:dyDescent="0.2">
      <c r="A31" s="46">
        <f>ROW()</f>
        <v>31</v>
      </c>
      <c r="B31" s="699"/>
      <c r="C31" s="700"/>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M31" s="702"/>
    </row>
    <row r="32" spans="1:40" ht="13.65" customHeight="1" x14ac:dyDescent="0.2">
      <c r="A32" s="46">
        <f>ROW()</f>
        <v>32</v>
      </c>
      <c r="B32" s="699"/>
      <c r="C32" s="700"/>
      <c r="D32" s="700"/>
      <c r="E32" s="700"/>
      <c r="F32" s="700"/>
      <c r="G32" s="700"/>
      <c r="H32" s="700"/>
      <c r="I32" s="700"/>
      <c r="J32" s="700"/>
      <c r="K32" s="700"/>
      <c r="L32" s="700"/>
      <c r="M32" s="700"/>
      <c r="N32" s="700"/>
      <c r="O32" s="700"/>
      <c r="P32" s="700"/>
      <c r="Q32" s="700"/>
      <c r="R32" s="700"/>
      <c r="S32" s="700"/>
      <c r="T32" s="700"/>
      <c r="U32" s="700"/>
      <c r="V32" s="700"/>
      <c r="W32" s="700"/>
      <c r="X32" s="700"/>
      <c r="Y32" s="700"/>
      <c r="Z32" s="700"/>
      <c r="AA32" s="700"/>
      <c r="AB32" s="700"/>
      <c r="AC32" s="700"/>
      <c r="AD32" s="700"/>
      <c r="AE32" s="700"/>
      <c r="AF32" s="700"/>
      <c r="AG32" s="700"/>
      <c r="AH32" s="700"/>
      <c r="AI32" s="700"/>
      <c r="AJ32" s="700"/>
      <c r="AK32" s="700"/>
      <c r="AL32" s="701"/>
      <c r="AM32" s="702"/>
    </row>
    <row r="33" spans="1:39" ht="13.65" customHeight="1" x14ac:dyDescent="0.2">
      <c r="A33" s="46">
        <f>ROW()</f>
        <v>33</v>
      </c>
      <c r="B33" s="699"/>
      <c r="C33" s="700"/>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1"/>
      <c r="AM33" s="702"/>
    </row>
    <row r="34" spans="1:39" ht="13.65" customHeight="1" x14ac:dyDescent="0.2">
      <c r="A34" s="46">
        <f>ROW()</f>
        <v>34</v>
      </c>
      <c r="B34" s="699"/>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1"/>
      <c r="AM34" s="702"/>
    </row>
    <row r="35" spans="1:39" ht="13.65" customHeight="1" x14ac:dyDescent="0.2">
      <c r="A35" s="46">
        <f>ROW()</f>
        <v>35</v>
      </c>
      <c r="B35" s="699"/>
      <c r="C35" s="700"/>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702"/>
    </row>
    <row r="36" spans="1:39" ht="13.65" customHeight="1" x14ac:dyDescent="0.2">
      <c r="A36" s="46">
        <f>ROW()</f>
        <v>36</v>
      </c>
      <c r="B36" s="699"/>
      <c r="C36" s="700"/>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1"/>
      <c r="AM36" s="702"/>
    </row>
    <row r="37" spans="1:39" ht="13.65" customHeight="1" x14ac:dyDescent="0.2">
      <c r="A37" s="46">
        <f>ROW()</f>
        <v>37</v>
      </c>
      <c r="B37" s="699"/>
      <c r="C37" s="700"/>
      <c r="D37" s="700"/>
      <c r="E37" s="700"/>
      <c r="F37" s="700"/>
      <c r="G37" s="700"/>
      <c r="H37" s="700"/>
      <c r="I37" s="700"/>
      <c r="J37" s="700"/>
      <c r="K37" s="700"/>
      <c r="L37" s="700"/>
      <c r="M37" s="700"/>
      <c r="N37" s="700"/>
      <c r="O37" s="700"/>
      <c r="P37" s="700"/>
      <c r="Q37" s="700"/>
      <c r="R37" s="700"/>
      <c r="S37" s="700"/>
      <c r="T37" s="700"/>
      <c r="U37" s="700"/>
      <c r="V37" s="700"/>
      <c r="W37" s="700"/>
      <c r="X37" s="700"/>
      <c r="Y37" s="700"/>
      <c r="Z37" s="700"/>
      <c r="AA37" s="700"/>
      <c r="AB37" s="700"/>
      <c r="AC37" s="700"/>
      <c r="AD37" s="700"/>
      <c r="AE37" s="700"/>
      <c r="AF37" s="700"/>
      <c r="AG37" s="700"/>
      <c r="AH37" s="700"/>
      <c r="AI37" s="700"/>
      <c r="AJ37" s="700"/>
      <c r="AK37" s="700"/>
      <c r="AL37" s="701"/>
      <c r="AM37" s="702"/>
    </row>
    <row r="38" spans="1:39" ht="13.65" customHeight="1" x14ac:dyDescent="0.2">
      <c r="A38" s="46">
        <f>ROW()</f>
        <v>38</v>
      </c>
      <c r="B38" s="699"/>
      <c r="C38" s="700"/>
      <c r="D38" s="700"/>
      <c r="E38" s="700"/>
      <c r="F38" s="700"/>
      <c r="G38" s="700"/>
      <c r="H38" s="700"/>
      <c r="I38" s="700"/>
      <c r="J38" s="700"/>
      <c r="K38" s="700"/>
      <c r="L38" s="700"/>
      <c r="M38" s="700"/>
      <c r="N38" s="700"/>
      <c r="O38" s="700"/>
      <c r="P38" s="700"/>
      <c r="Q38" s="700"/>
      <c r="R38" s="700"/>
      <c r="S38" s="700"/>
      <c r="T38" s="700"/>
      <c r="U38" s="700"/>
      <c r="V38" s="700"/>
      <c r="W38" s="700"/>
      <c r="X38" s="700"/>
      <c r="Y38" s="700"/>
      <c r="Z38" s="700"/>
      <c r="AA38" s="700"/>
      <c r="AB38" s="700"/>
      <c r="AC38" s="700"/>
      <c r="AD38" s="700"/>
      <c r="AE38" s="700"/>
      <c r="AF38" s="700"/>
      <c r="AG38" s="700"/>
      <c r="AH38" s="700"/>
      <c r="AI38" s="700"/>
      <c r="AJ38" s="700"/>
      <c r="AK38" s="700"/>
      <c r="AL38" s="701"/>
      <c r="AM38" s="702"/>
    </row>
    <row r="39" spans="1:39" ht="13.65" customHeight="1" x14ac:dyDescent="0.2">
      <c r="A39" s="46">
        <f>ROW()</f>
        <v>39</v>
      </c>
      <c r="B39" s="699"/>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c r="AI39" s="700"/>
      <c r="AJ39" s="700"/>
      <c r="AK39" s="700"/>
      <c r="AL39" s="701"/>
      <c r="AM39" s="702"/>
    </row>
    <row r="40" spans="1:39" ht="13.65" customHeight="1" x14ac:dyDescent="0.2">
      <c r="A40" s="46">
        <f>ROW()</f>
        <v>40</v>
      </c>
      <c r="B40" s="699"/>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701"/>
      <c r="AM40" s="702"/>
    </row>
    <row r="41" spans="1:39" ht="13.65" customHeight="1" x14ac:dyDescent="0.2">
      <c r="A41" s="46">
        <f>ROW()</f>
        <v>41</v>
      </c>
      <c r="B41" s="699"/>
      <c r="C41" s="700"/>
      <c r="D41" s="700"/>
      <c r="E41" s="700"/>
      <c r="F41" s="700"/>
      <c r="G41" s="700"/>
      <c r="H41" s="700"/>
      <c r="I41" s="700"/>
      <c r="J41" s="700"/>
      <c r="K41" s="700"/>
      <c r="L41" s="700"/>
      <c r="M41" s="700"/>
      <c r="N41" s="700"/>
      <c r="O41" s="700"/>
      <c r="P41" s="700"/>
      <c r="Q41" s="700"/>
      <c r="R41" s="700"/>
      <c r="S41" s="700"/>
      <c r="T41" s="700"/>
      <c r="U41" s="700"/>
      <c r="V41" s="700"/>
      <c r="W41" s="700"/>
      <c r="X41" s="700"/>
      <c r="Y41" s="700"/>
      <c r="Z41" s="700"/>
      <c r="AA41" s="700"/>
      <c r="AB41" s="700"/>
      <c r="AC41" s="700"/>
      <c r="AD41" s="700"/>
      <c r="AE41" s="700"/>
      <c r="AF41" s="700"/>
      <c r="AG41" s="700"/>
      <c r="AH41" s="700"/>
      <c r="AI41" s="700"/>
      <c r="AJ41" s="700"/>
      <c r="AK41" s="700"/>
      <c r="AL41" s="701"/>
      <c r="AM41" s="702"/>
    </row>
    <row r="42" spans="1:39" ht="13.65" customHeight="1" x14ac:dyDescent="0.2">
      <c r="A42" s="46">
        <f>ROW()</f>
        <v>42</v>
      </c>
      <c r="B42" s="699"/>
      <c r="C42" s="700"/>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1"/>
      <c r="AM42" s="702"/>
    </row>
    <row r="43" spans="1:39" ht="13.65" customHeight="1" x14ac:dyDescent="0.2">
      <c r="A43" s="46">
        <f>ROW()</f>
        <v>43</v>
      </c>
      <c r="B43" s="699"/>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701"/>
      <c r="AM43" s="702"/>
    </row>
    <row r="44" spans="1:39" ht="13.65" customHeight="1" x14ac:dyDescent="0.2">
      <c r="A44" s="46">
        <f>ROW()</f>
        <v>44</v>
      </c>
      <c r="B44" s="699"/>
      <c r="C44" s="700"/>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1"/>
      <c r="AM44" s="702"/>
    </row>
    <row r="45" spans="1:39" ht="13.65" customHeight="1" x14ac:dyDescent="0.2">
      <c r="A45" s="46">
        <f>ROW()</f>
        <v>45</v>
      </c>
      <c r="B45" s="699"/>
      <c r="C45" s="700"/>
      <c r="D45" s="700"/>
      <c r="E45" s="700"/>
      <c r="F45" s="700"/>
      <c r="G45" s="700"/>
      <c r="H45" s="700"/>
      <c r="I45" s="700"/>
      <c r="J45" s="700"/>
      <c r="K45" s="700"/>
      <c r="L45" s="700"/>
      <c r="M45" s="700"/>
      <c r="N45" s="700"/>
      <c r="O45" s="700"/>
      <c r="P45" s="700"/>
      <c r="Q45" s="700"/>
      <c r="R45" s="700"/>
      <c r="S45" s="700"/>
      <c r="T45" s="700"/>
      <c r="U45" s="700"/>
      <c r="V45" s="700"/>
      <c r="W45" s="700"/>
      <c r="X45" s="700"/>
      <c r="Y45" s="700"/>
      <c r="Z45" s="700"/>
      <c r="AA45" s="700"/>
      <c r="AB45" s="700"/>
      <c r="AC45" s="700"/>
      <c r="AD45" s="700"/>
      <c r="AE45" s="700"/>
      <c r="AF45" s="700"/>
      <c r="AG45" s="700"/>
      <c r="AH45" s="700"/>
      <c r="AI45" s="700"/>
      <c r="AJ45" s="700"/>
      <c r="AK45" s="700"/>
      <c r="AL45" s="701"/>
      <c r="AM45" s="702"/>
    </row>
    <row r="46" spans="1:39" ht="13.65" customHeight="1" x14ac:dyDescent="0.2">
      <c r="A46" s="46">
        <f>ROW()</f>
        <v>46</v>
      </c>
      <c r="B46" s="699"/>
      <c r="C46" s="700"/>
      <c r="D46" s="700"/>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c r="AJ46" s="700"/>
      <c r="AK46" s="700"/>
      <c r="AL46" s="701"/>
      <c r="AM46" s="702"/>
    </row>
    <row r="47" spans="1:39" ht="13.65" customHeight="1" x14ac:dyDescent="0.2">
      <c r="A47" s="46">
        <f>ROW()</f>
        <v>47</v>
      </c>
      <c r="B47" s="699"/>
      <c r="C47" s="700"/>
      <c r="D47" s="700"/>
      <c r="E47" s="700"/>
      <c r="F47" s="700"/>
      <c r="G47" s="700"/>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c r="AG47" s="700"/>
      <c r="AH47" s="700"/>
      <c r="AI47" s="700"/>
      <c r="AJ47" s="700"/>
      <c r="AK47" s="700"/>
      <c r="AL47" s="701"/>
      <c r="AM47" s="702"/>
    </row>
    <row r="48" spans="1:39" ht="13.65" customHeight="1" x14ac:dyDescent="0.2">
      <c r="A48" s="46">
        <f>ROW()</f>
        <v>48</v>
      </c>
      <c r="B48" s="699"/>
      <c r="C48" s="700"/>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1"/>
      <c r="AM48" s="702"/>
    </row>
    <row r="49" spans="1:39" ht="13.65" customHeight="1" x14ac:dyDescent="0.2">
      <c r="A49" s="46">
        <f>ROW()</f>
        <v>49</v>
      </c>
      <c r="B49" s="699"/>
      <c r="C49" s="700"/>
      <c r="D49" s="700"/>
      <c r="E49" s="700"/>
      <c r="F49" s="700"/>
      <c r="G49" s="700"/>
      <c r="H49" s="700"/>
      <c r="I49" s="700"/>
      <c r="J49" s="700"/>
      <c r="K49" s="700"/>
      <c r="L49" s="700"/>
      <c r="M49" s="700"/>
      <c r="N49" s="700"/>
      <c r="O49" s="700"/>
      <c r="P49" s="700"/>
      <c r="Q49" s="700"/>
      <c r="R49" s="700"/>
      <c r="S49" s="700"/>
      <c r="T49" s="700"/>
      <c r="U49" s="700"/>
      <c r="V49" s="700"/>
      <c r="W49" s="700"/>
      <c r="X49" s="700"/>
      <c r="Y49" s="700"/>
      <c r="Z49" s="700"/>
      <c r="AA49" s="700"/>
      <c r="AB49" s="700"/>
      <c r="AC49" s="700"/>
      <c r="AD49" s="700"/>
      <c r="AE49" s="700"/>
      <c r="AF49" s="700"/>
      <c r="AG49" s="700"/>
      <c r="AH49" s="700"/>
      <c r="AI49" s="700"/>
      <c r="AJ49" s="700"/>
      <c r="AK49" s="700"/>
      <c r="AL49" s="701"/>
      <c r="AM49" s="702"/>
    </row>
    <row r="50" spans="1:39" ht="13.65" customHeight="1" x14ac:dyDescent="0.2">
      <c r="A50" s="46">
        <f>ROW()</f>
        <v>50</v>
      </c>
      <c r="B50" s="699"/>
      <c r="C50" s="700"/>
      <c r="D50" s="700"/>
      <c r="E50" s="700"/>
      <c r="F50" s="700"/>
      <c r="G50" s="700"/>
      <c r="H50" s="700"/>
      <c r="I50" s="700"/>
      <c r="J50" s="700"/>
      <c r="K50" s="700"/>
      <c r="L50" s="700"/>
      <c r="M50" s="700"/>
      <c r="N50" s="700"/>
      <c r="O50" s="700"/>
      <c r="P50" s="700"/>
      <c r="Q50" s="700"/>
      <c r="R50" s="700"/>
      <c r="S50" s="700"/>
      <c r="T50" s="700"/>
      <c r="U50" s="700"/>
      <c r="V50" s="700"/>
      <c r="W50" s="700"/>
      <c r="X50" s="700"/>
      <c r="Y50" s="700"/>
      <c r="Z50" s="700"/>
      <c r="AA50" s="700"/>
      <c r="AB50" s="700"/>
      <c r="AC50" s="700"/>
      <c r="AD50" s="700"/>
      <c r="AE50" s="700"/>
      <c r="AF50" s="700"/>
      <c r="AG50" s="700"/>
      <c r="AH50" s="700"/>
      <c r="AI50" s="700"/>
      <c r="AJ50" s="700"/>
      <c r="AK50" s="700"/>
      <c r="AL50" s="701"/>
      <c r="AM50" s="702"/>
    </row>
    <row r="51" spans="1:39" ht="13.65" customHeight="1" x14ac:dyDescent="0.2">
      <c r="A51" s="46">
        <f>ROW()</f>
        <v>51</v>
      </c>
      <c r="B51" s="699"/>
      <c r="C51" s="700"/>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1"/>
      <c r="AM51" s="702"/>
    </row>
    <row r="52" spans="1:39" ht="13.65" customHeight="1" x14ac:dyDescent="0.2">
      <c r="A52" s="46">
        <f>ROW()</f>
        <v>52</v>
      </c>
      <c r="B52" s="699"/>
      <c r="C52" s="700"/>
      <c r="D52" s="700"/>
      <c r="E52" s="700"/>
      <c r="F52" s="700"/>
      <c r="G52" s="700"/>
      <c r="H52" s="700"/>
      <c r="I52" s="700"/>
      <c r="J52" s="700"/>
      <c r="K52" s="700"/>
      <c r="L52" s="700"/>
      <c r="M52" s="700"/>
      <c r="N52" s="700"/>
      <c r="O52" s="700"/>
      <c r="P52" s="700"/>
      <c r="Q52" s="700"/>
      <c r="R52" s="700"/>
      <c r="S52" s="700"/>
      <c r="T52" s="700"/>
      <c r="U52" s="700"/>
      <c r="V52" s="700"/>
      <c r="W52" s="700"/>
      <c r="X52" s="700"/>
      <c r="Y52" s="700"/>
      <c r="Z52" s="700"/>
      <c r="AA52" s="700"/>
      <c r="AB52" s="700"/>
      <c r="AC52" s="700"/>
      <c r="AD52" s="700"/>
      <c r="AE52" s="700"/>
      <c r="AF52" s="700"/>
      <c r="AG52" s="700"/>
      <c r="AH52" s="700"/>
      <c r="AI52" s="700"/>
      <c r="AJ52" s="700"/>
      <c r="AK52" s="700"/>
      <c r="AL52" s="701"/>
      <c r="AM52" s="702"/>
    </row>
    <row r="53" spans="1:39" ht="13.65" customHeight="1" x14ac:dyDescent="0.2">
      <c r="A53" s="46">
        <f>ROW()</f>
        <v>53</v>
      </c>
      <c r="B53" s="699"/>
      <c r="C53" s="700"/>
      <c r="D53" s="700"/>
      <c r="E53" s="700"/>
      <c r="F53" s="700"/>
      <c r="G53" s="700"/>
      <c r="H53" s="700"/>
      <c r="I53" s="700"/>
      <c r="J53" s="700"/>
      <c r="K53" s="700"/>
      <c r="L53" s="700"/>
      <c r="M53" s="700"/>
      <c r="N53" s="700"/>
      <c r="O53" s="700"/>
      <c r="P53" s="700"/>
      <c r="Q53" s="700"/>
      <c r="R53" s="700"/>
      <c r="S53" s="700"/>
      <c r="T53" s="700"/>
      <c r="U53" s="700"/>
      <c r="V53" s="700"/>
      <c r="W53" s="700"/>
      <c r="X53" s="700"/>
      <c r="Y53" s="700"/>
      <c r="Z53" s="700"/>
      <c r="AA53" s="700"/>
      <c r="AB53" s="700"/>
      <c r="AC53" s="700"/>
      <c r="AD53" s="700"/>
      <c r="AE53" s="700"/>
      <c r="AF53" s="700"/>
      <c r="AG53" s="700"/>
      <c r="AH53" s="700"/>
      <c r="AI53" s="700"/>
      <c r="AJ53" s="700"/>
      <c r="AK53" s="700"/>
      <c r="AL53" s="701"/>
      <c r="AM53" s="702"/>
    </row>
    <row r="54" spans="1:39" ht="13.65" customHeight="1" x14ac:dyDescent="0.2">
      <c r="A54" s="46">
        <f>ROW()</f>
        <v>54</v>
      </c>
      <c r="B54" s="699"/>
      <c r="C54" s="700"/>
      <c r="D54" s="700"/>
      <c r="E54" s="700"/>
      <c r="F54" s="700"/>
      <c r="G54" s="700"/>
      <c r="H54" s="700"/>
      <c r="I54" s="700"/>
      <c r="J54" s="700"/>
      <c r="K54" s="700"/>
      <c r="L54" s="700"/>
      <c r="M54" s="700"/>
      <c r="N54" s="700"/>
      <c r="O54" s="700"/>
      <c r="P54" s="700"/>
      <c r="Q54" s="700"/>
      <c r="R54" s="700"/>
      <c r="S54" s="700"/>
      <c r="T54" s="700"/>
      <c r="U54" s="700"/>
      <c r="V54" s="700"/>
      <c r="W54" s="700"/>
      <c r="X54" s="700"/>
      <c r="Y54" s="700"/>
      <c r="Z54" s="700"/>
      <c r="AA54" s="700"/>
      <c r="AB54" s="700"/>
      <c r="AC54" s="700"/>
      <c r="AD54" s="700"/>
      <c r="AE54" s="700"/>
      <c r="AF54" s="700"/>
      <c r="AG54" s="700"/>
      <c r="AH54" s="700"/>
      <c r="AI54" s="700"/>
      <c r="AJ54" s="700"/>
      <c r="AK54" s="700"/>
      <c r="AL54" s="701"/>
      <c r="AM54" s="702"/>
    </row>
    <row r="55" spans="1:39" ht="13.65" customHeight="1" x14ac:dyDescent="0.2">
      <c r="A55" s="46">
        <f>ROW()</f>
        <v>55</v>
      </c>
      <c r="B55" s="699"/>
      <c r="C55" s="700"/>
      <c r="D55" s="700"/>
      <c r="E55" s="700"/>
      <c r="F55" s="700"/>
      <c r="G55" s="700"/>
      <c r="H55" s="700"/>
      <c r="I55" s="700"/>
      <c r="J55" s="700"/>
      <c r="K55" s="700"/>
      <c r="L55" s="700"/>
      <c r="M55" s="700"/>
      <c r="N55" s="700"/>
      <c r="O55" s="700"/>
      <c r="P55" s="700"/>
      <c r="Q55" s="700"/>
      <c r="R55" s="700"/>
      <c r="S55" s="700"/>
      <c r="T55" s="700"/>
      <c r="U55" s="700"/>
      <c r="V55" s="700"/>
      <c r="W55" s="700"/>
      <c r="X55" s="700"/>
      <c r="Y55" s="700"/>
      <c r="Z55" s="700"/>
      <c r="AA55" s="700"/>
      <c r="AB55" s="700"/>
      <c r="AC55" s="700"/>
      <c r="AD55" s="700"/>
      <c r="AE55" s="700"/>
      <c r="AF55" s="700"/>
      <c r="AG55" s="700"/>
      <c r="AH55" s="700"/>
      <c r="AI55" s="700"/>
      <c r="AJ55" s="700"/>
      <c r="AK55" s="700"/>
      <c r="AL55" s="701"/>
      <c r="AM55" s="702"/>
    </row>
    <row r="56" spans="1:39" ht="13.65" customHeight="1" x14ac:dyDescent="0.2">
      <c r="A56" s="46">
        <f>ROW()</f>
        <v>56</v>
      </c>
      <c r="B56" s="699"/>
      <c r="C56" s="700"/>
      <c r="D56" s="700"/>
      <c r="E56" s="700"/>
      <c r="F56" s="700"/>
      <c r="G56" s="700"/>
      <c r="H56" s="700"/>
      <c r="I56" s="700"/>
      <c r="J56" s="700"/>
      <c r="K56" s="700"/>
      <c r="L56" s="700"/>
      <c r="M56" s="700"/>
      <c r="N56" s="700"/>
      <c r="O56" s="700"/>
      <c r="P56" s="700"/>
      <c r="Q56" s="700"/>
      <c r="R56" s="700"/>
      <c r="S56" s="700"/>
      <c r="T56" s="700"/>
      <c r="U56" s="700"/>
      <c r="V56" s="700"/>
      <c r="W56" s="700"/>
      <c r="X56" s="700"/>
      <c r="Y56" s="700"/>
      <c r="Z56" s="700"/>
      <c r="AA56" s="700"/>
      <c r="AB56" s="700"/>
      <c r="AC56" s="700"/>
      <c r="AD56" s="700"/>
      <c r="AE56" s="700"/>
      <c r="AF56" s="700"/>
      <c r="AG56" s="700"/>
      <c r="AH56" s="700"/>
      <c r="AI56" s="700"/>
      <c r="AJ56" s="700"/>
      <c r="AK56" s="700"/>
      <c r="AL56" s="701"/>
      <c r="AM56" s="702"/>
    </row>
    <row r="57" spans="1:39" ht="13.65" customHeight="1" x14ac:dyDescent="0.2">
      <c r="A57" s="46">
        <f>ROW()</f>
        <v>57</v>
      </c>
      <c r="B57" s="699"/>
      <c r="C57" s="700"/>
      <c r="D57" s="700"/>
      <c r="E57" s="700"/>
      <c r="F57" s="700"/>
      <c r="G57" s="700"/>
      <c r="H57" s="700"/>
      <c r="I57" s="700"/>
      <c r="J57" s="700"/>
      <c r="K57" s="700"/>
      <c r="L57" s="700"/>
      <c r="M57" s="700"/>
      <c r="N57" s="700"/>
      <c r="O57" s="700"/>
      <c r="P57" s="700"/>
      <c r="Q57" s="700"/>
      <c r="R57" s="700"/>
      <c r="S57" s="700"/>
      <c r="T57" s="700"/>
      <c r="U57" s="700"/>
      <c r="V57" s="700"/>
      <c r="W57" s="700"/>
      <c r="X57" s="700"/>
      <c r="Y57" s="700"/>
      <c r="Z57" s="700"/>
      <c r="AA57" s="700"/>
      <c r="AB57" s="700"/>
      <c r="AC57" s="700"/>
      <c r="AD57" s="700"/>
      <c r="AE57" s="700"/>
      <c r="AF57" s="700"/>
      <c r="AG57" s="700"/>
      <c r="AH57" s="700"/>
      <c r="AI57" s="700"/>
      <c r="AJ57" s="700"/>
      <c r="AK57" s="700"/>
      <c r="AL57" s="701"/>
      <c r="AM57" s="702"/>
    </row>
    <row r="58" spans="1:39" ht="13.65" customHeight="1" x14ac:dyDescent="0.2">
      <c r="A58" s="46">
        <f>ROW()</f>
        <v>58</v>
      </c>
      <c r="B58" s="699"/>
      <c r="C58" s="700"/>
      <c r="D58" s="700"/>
      <c r="E58" s="700"/>
      <c r="F58" s="700"/>
      <c r="G58" s="700"/>
      <c r="H58" s="700"/>
      <c r="I58" s="700"/>
      <c r="J58" s="700"/>
      <c r="K58" s="700"/>
      <c r="L58" s="700"/>
      <c r="M58" s="700"/>
      <c r="N58" s="700"/>
      <c r="O58" s="700"/>
      <c r="P58" s="700"/>
      <c r="Q58" s="700"/>
      <c r="R58" s="700"/>
      <c r="S58" s="700"/>
      <c r="T58" s="700"/>
      <c r="U58" s="700"/>
      <c r="V58" s="700"/>
      <c r="W58" s="700"/>
      <c r="X58" s="700"/>
      <c r="Y58" s="700"/>
      <c r="Z58" s="700"/>
      <c r="AA58" s="700"/>
      <c r="AB58" s="700"/>
      <c r="AC58" s="700"/>
      <c r="AD58" s="700"/>
      <c r="AE58" s="700"/>
      <c r="AF58" s="700"/>
      <c r="AG58" s="700"/>
      <c r="AH58" s="700"/>
      <c r="AI58" s="700"/>
      <c r="AJ58" s="700"/>
      <c r="AK58" s="700"/>
      <c r="AL58" s="701"/>
      <c r="AM58" s="702"/>
    </row>
    <row r="59" spans="1:39" s="35" customFormat="1" ht="13.65" customHeight="1" x14ac:dyDescent="0.2">
      <c r="A59" s="46">
        <f>ROW()</f>
        <v>59</v>
      </c>
      <c r="B59" s="699"/>
      <c r="C59" s="700"/>
      <c r="D59" s="700"/>
      <c r="E59" s="700"/>
      <c r="F59" s="700"/>
      <c r="G59" s="700"/>
      <c r="H59" s="700"/>
      <c r="I59" s="700"/>
      <c r="J59" s="700"/>
      <c r="K59" s="700"/>
      <c r="L59" s="700"/>
      <c r="M59" s="700"/>
      <c r="N59" s="700"/>
      <c r="O59" s="700"/>
      <c r="P59" s="700"/>
      <c r="Q59" s="700"/>
      <c r="R59" s="700"/>
      <c r="S59" s="700"/>
      <c r="T59" s="700"/>
      <c r="U59" s="700"/>
      <c r="V59" s="700"/>
      <c r="W59" s="700"/>
      <c r="X59" s="700"/>
      <c r="Y59" s="700"/>
      <c r="Z59" s="700"/>
      <c r="AA59" s="700"/>
      <c r="AB59" s="700"/>
      <c r="AC59" s="700"/>
      <c r="AD59" s="700"/>
      <c r="AE59" s="700"/>
      <c r="AF59" s="700"/>
      <c r="AG59" s="700"/>
      <c r="AH59" s="700"/>
      <c r="AI59" s="700"/>
      <c r="AJ59" s="700"/>
      <c r="AK59" s="700"/>
      <c r="AL59" s="701"/>
      <c r="AM59" s="702"/>
    </row>
    <row r="60" spans="1:39" s="35" customFormat="1" ht="13.65" customHeight="1" x14ac:dyDescent="0.2">
      <c r="A60" s="46">
        <f>ROW()</f>
        <v>60</v>
      </c>
      <c r="B60" s="699"/>
      <c r="C60" s="700"/>
      <c r="D60" s="700"/>
      <c r="E60" s="700"/>
      <c r="F60" s="700"/>
      <c r="G60" s="700"/>
      <c r="H60" s="700"/>
      <c r="I60" s="700"/>
      <c r="J60" s="700"/>
      <c r="K60" s="700"/>
      <c r="L60" s="700"/>
      <c r="M60" s="700"/>
      <c r="N60" s="700"/>
      <c r="O60" s="700"/>
      <c r="P60" s="700"/>
      <c r="Q60" s="700"/>
      <c r="R60" s="700"/>
      <c r="S60" s="700"/>
      <c r="T60" s="700"/>
      <c r="U60" s="700"/>
      <c r="V60" s="700"/>
      <c r="W60" s="700"/>
      <c r="X60" s="700"/>
      <c r="Y60" s="700"/>
      <c r="Z60" s="700"/>
      <c r="AA60" s="700"/>
      <c r="AB60" s="700"/>
      <c r="AC60" s="700"/>
      <c r="AD60" s="700"/>
      <c r="AE60" s="700"/>
      <c r="AF60" s="700"/>
      <c r="AG60" s="700"/>
      <c r="AH60" s="700"/>
      <c r="AI60" s="700"/>
      <c r="AJ60" s="700"/>
      <c r="AK60" s="700"/>
      <c r="AL60" s="701"/>
      <c r="AM60" s="702"/>
    </row>
    <row r="61" spans="1:39" s="35" customFormat="1" ht="13.65" customHeight="1" x14ac:dyDescent="0.2">
      <c r="A61" s="46">
        <f>ROW()</f>
        <v>61</v>
      </c>
      <c r="B61" s="699"/>
      <c r="C61" s="700"/>
      <c r="D61" s="700"/>
      <c r="E61" s="700"/>
      <c r="F61" s="700"/>
      <c r="G61" s="700"/>
      <c r="H61" s="700"/>
      <c r="I61" s="700"/>
      <c r="J61" s="700"/>
      <c r="K61" s="700"/>
      <c r="L61" s="700"/>
      <c r="M61" s="700"/>
      <c r="N61" s="700"/>
      <c r="O61" s="700"/>
      <c r="P61" s="700"/>
      <c r="Q61" s="700"/>
      <c r="R61" s="700"/>
      <c r="S61" s="700"/>
      <c r="T61" s="700"/>
      <c r="U61" s="700"/>
      <c r="V61" s="700"/>
      <c r="W61" s="700"/>
      <c r="X61" s="700"/>
      <c r="Y61" s="700"/>
      <c r="Z61" s="700"/>
      <c r="AA61" s="700"/>
      <c r="AB61" s="700"/>
      <c r="AC61" s="700"/>
      <c r="AD61" s="700"/>
      <c r="AE61" s="700"/>
      <c r="AF61" s="700"/>
      <c r="AG61" s="700"/>
      <c r="AH61" s="700"/>
      <c r="AI61" s="700"/>
      <c r="AJ61" s="700"/>
      <c r="AK61" s="700"/>
      <c r="AL61" s="701"/>
      <c r="AM61" s="702"/>
    </row>
    <row r="62" spans="1:39" s="35" customFormat="1" ht="13.65" customHeight="1" thickBot="1" x14ac:dyDescent="0.25">
      <c r="A62" s="46">
        <f>ROW()</f>
        <v>62</v>
      </c>
      <c r="B62" s="699"/>
      <c r="C62" s="700"/>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703"/>
    </row>
    <row r="63" spans="1:39" ht="27" customHeight="1" thickBot="1" x14ac:dyDescent="0.25">
      <c r="A63" s="44"/>
      <c r="B63" s="423" t="s">
        <v>12</v>
      </c>
      <c r="C63" s="423"/>
      <c r="D63" s="423"/>
      <c r="E63" s="423"/>
      <c r="F63" s="423"/>
      <c r="G63" s="423"/>
      <c r="H63" s="423"/>
      <c r="I63" s="423"/>
      <c r="J63" s="423"/>
      <c r="K63" s="609" t="str">
        <f>Document_Number</f>
        <v>Insert project document number</v>
      </c>
      <c r="L63" s="609"/>
      <c r="M63" s="609"/>
      <c r="N63" s="609"/>
      <c r="O63" s="609"/>
      <c r="P63" s="609"/>
      <c r="Q63" s="609"/>
      <c r="R63" s="609"/>
      <c r="S63" s="609"/>
      <c r="T63" s="609"/>
      <c r="U63" s="609"/>
      <c r="V63" s="609"/>
      <c r="W63" s="609"/>
      <c r="X63" s="609"/>
      <c r="Y63" s="609"/>
      <c r="Z63" s="423" t="s">
        <v>110</v>
      </c>
      <c r="AA63" s="423"/>
      <c r="AB63" s="423"/>
      <c r="AC63" s="609" t="str">
        <f>Document_Rev</f>
        <v>Insert project document revision</v>
      </c>
      <c r="AD63" s="609"/>
      <c r="AE63" s="609"/>
      <c r="AF63" s="609"/>
      <c r="AG63" s="423" t="s">
        <v>206</v>
      </c>
      <c r="AH63" s="423"/>
      <c r="AI63" s="423"/>
      <c r="AJ63" s="423"/>
      <c r="AK63" s="423"/>
      <c r="AL63" s="610">
        <f>total_page</f>
        <v>9</v>
      </c>
      <c r="AM63" s="611"/>
    </row>
  </sheetData>
  <sheetProtection algorithmName="SHA-512" hashValue="MHCxJe2pA5z7Kv3a9fQBSiznixUlPsz/410BS9e12NEBd/qsL4wAAeU/SqvdoU6241x9bOHl3/Jm4Ynyv2lgnw==" saltValue="90YIhp6KVFRDz9TW7Gy2nQ==" spinCount="100000" sheet="1" objects="1" scenarios="1"/>
  <mergeCells count="70">
    <mergeCell ref="B58:AL58"/>
    <mergeCell ref="B59:AL59"/>
    <mergeCell ref="B60:AL60"/>
    <mergeCell ref="B61:AL61"/>
    <mergeCell ref="B62:AL62"/>
    <mergeCell ref="B53:AL53"/>
    <mergeCell ref="B54:AL54"/>
    <mergeCell ref="B55:AL55"/>
    <mergeCell ref="B56:AL56"/>
    <mergeCell ref="B57:AL57"/>
    <mergeCell ref="B48:AL48"/>
    <mergeCell ref="B49:AL49"/>
    <mergeCell ref="B50:AL50"/>
    <mergeCell ref="B51:AL51"/>
    <mergeCell ref="B52:AL52"/>
    <mergeCell ref="B43:AL43"/>
    <mergeCell ref="B44:AL44"/>
    <mergeCell ref="B45:AL45"/>
    <mergeCell ref="B46:AL46"/>
    <mergeCell ref="B47:AL47"/>
    <mergeCell ref="B38:AL38"/>
    <mergeCell ref="B39:AL39"/>
    <mergeCell ref="B40:AL40"/>
    <mergeCell ref="B41:AL41"/>
    <mergeCell ref="B42:AL42"/>
    <mergeCell ref="B33:AL33"/>
    <mergeCell ref="B34:AL34"/>
    <mergeCell ref="B35:AL35"/>
    <mergeCell ref="B36:AL36"/>
    <mergeCell ref="B37:AL37"/>
    <mergeCell ref="B22:AL22"/>
    <mergeCell ref="B23:AL23"/>
    <mergeCell ref="B24:AL24"/>
    <mergeCell ref="B25:AL25"/>
    <mergeCell ref="B26:AL26"/>
    <mergeCell ref="B17:AL17"/>
    <mergeCell ref="B18:AL18"/>
    <mergeCell ref="B19:AL19"/>
    <mergeCell ref="B20:AL20"/>
    <mergeCell ref="B21:AL21"/>
    <mergeCell ref="B12:AL12"/>
    <mergeCell ref="B13:AL13"/>
    <mergeCell ref="B14:AL14"/>
    <mergeCell ref="B15:AL15"/>
    <mergeCell ref="B16:AL16"/>
    <mergeCell ref="B7:AL7"/>
    <mergeCell ref="B8:AL8"/>
    <mergeCell ref="B9:AL9"/>
    <mergeCell ref="B10:AL10"/>
    <mergeCell ref="B11:AL11"/>
    <mergeCell ref="AL63:AM63"/>
    <mergeCell ref="B63:J63"/>
    <mergeCell ref="K63:Y63"/>
    <mergeCell ref="Z63:AB63"/>
    <mergeCell ref="AC63:AF63"/>
    <mergeCell ref="AG63:AK63"/>
    <mergeCell ref="B27:AL27"/>
    <mergeCell ref="B28:AL28"/>
    <mergeCell ref="B29:AL29"/>
    <mergeCell ref="B30:AL30"/>
    <mergeCell ref="B31:AL31"/>
    <mergeCell ref="B32:AL32"/>
    <mergeCell ref="B4:AL4"/>
    <mergeCell ref="B2:J2"/>
    <mergeCell ref="K2:AL2"/>
    <mergeCell ref="B3:J3"/>
    <mergeCell ref="K3:AL3"/>
    <mergeCell ref="B5:AL5"/>
    <mergeCell ref="B6:AL6"/>
    <mergeCell ref="B1:AL1"/>
  </mergeCells>
  <printOptions horizontalCentered="1" verticalCentered="1"/>
  <pageMargins left="0.25" right="0.25" top="0.75" bottom="0.75" header="0.3" footer="0.3"/>
  <pageSetup paperSize="9" scale="90"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sheetPr>
  <dimension ref="A1:O39"/>
  <sheetViews>
    <sheetView showGridLines="0" view="pageBreakPreview" zoomScale="60" zoomScaleNormal="100" workbookViewId="0"/>
  </sheetViews>
  <sheetFormatPr defaultColWidth="9.140625" defaultRowHeight="10.199999999999999" x14ac:dyDescent="0.2"/>
  <cols>
    <col min="1" max="16" width="3.28515625" style="5" customWidth="1"/>
    <col min="17" max="28" width="3.85546875" style="5" customWidth="1"/>
    <col min="29" max="29" width="7.28515625" style="5" customWidth="1"/>
    <col min="30" max="16384" width="9.140625" style="5"/>
  </cols>
  <sheetData>
    <row r="1" spans="1:15" ht="20.100000000000001" customHeight="1" x14ac:dyDescent="0.2"/>
    <row r="2" spans="1:15" ht="20.100000000000001" customHeight="1" x14ac:dyDescent="0.2">
      <c r="K2" s="27"/>
      <c r="L2" s="27"/>
    </row>
    <row r="3" spans="1:15" ht="20.100000000000001" customHeight="1" x14ac:dyDescent="0.2">
      <c r="C3" s="28"/>
      <c r="D3" s="28"/>
      <c r="E3" s="560"/>
      <c r="F3" s="21"/>
      <c r="G3" s="27"/>
      <c r="J3" s="27"/>
      <c r="K3" s="27"/>
      <c r="L3" s="27"/>
    </row>
    <row r="4" spans="1:15" ht="20.100000000000001" customHeight="1" x14ac:dyDescent="0.35">
      <c r="C4" s="29"/>
      <c r="D4" s="29"/>
      <c r="E4" s="560"/>
      <c r="F4" s="21"/>
      <c r="G4" s="30"/>
    </row>
    <row r="5" spans="1:15" ht="20.100000000000001" customHeight="1" x14ac:dyDescent="0.2"/>
    <row r="6" spans="1:15" ht="20.100000000000001" customHeight="1" x14ac:dyDescent="0.2"/>
    <row r="7" spans="1:15" ht="20.100000000000001" customHeight="1" x14ac:dyDescent="0.2"/>
    <row r="8" spans="1:15" ht="20.100000000000001" customHeight="1" x14ac:dyDescent="0.25">
      <c r="B8" s="37"/>
    </row>
    <row r="9" spans="1:15" ht="20.100000000000001" customHeight="1" x14ac:dyDescent="0.25">
      <c r="B9" s="37"/>
    </row>
    <row r="10" spans="1:15" ht="20.100000000000001" customHeight="1" x14ac:dyDescent="0.45">
      <c r="A10" s="31"/>
    </row>
    <row r="11" spans="1:15" ht="20.100000000000001" customHeight="1" x14ac:dyDescent="0.45">
      <c r="A11" s="31"/>
    </row>
    <row r="12" spans="1:15" ht="20.100000000000001" customHeight="1" x14ac:dyDescent="0.45">
      <c r="A12" s="31"/>
    </row>
    <row r="13" spans="1:15" ht="20.100000000000001" customHeight="1" x14ac:dyDescent="0.45">
      <c r="A13" s="31"/>
    </row>
    <row r="14" spans="1:15" ht="20.100000000000001" customHeight="1" x14ac:dyDescent="0.45">
      <c r="A14" s="31"/>
    </row>
    <row r="15" spans="1:15" ht="20.100000000000001" customHeight="1" x14ac:dyDescent="0.45">
      <c r="A15" s="705"/>
      <c r="B15" s="706"/>
      <c r="C15" s="706"/>
      <c r="D15" s="706"/>
      <c r="E15" s="706"/>
      <c r="F15" s="706"/>
      <c r="G15" s="706"/>
      <c r="H15" s="706"/>
      <c r="I15" s="706"/>
      <c r="J15" s="706"/>
      <c r="K15" s="706"/>
      <c r="L15" s="706"/>
      <c r="M15" s="706"/>
      <c r="N15" s="706"/>
      <c r="O15" s="706"/>
    </row>
    <row r="16" spans="1:15" ht="20.100000000000001" customHeight="1" x14ac:dyDescent="0.3">
      <c r="A16" s="707"/>
      <c r="B16" s="706"/>
      <c r="C16" s="706"/>
      <c r="D16" s="706"/>
      <c r="E16" s="706"/>
      <c r="F16" s="706"/>
      <c r="G16" s="706"/>
      <c r="H16" s="706"/>
      <c r="I16" s="706"/>
      <c r="J16" s="706"/>
      <c r="K16" s="706"/>
      <c r="L16" s="706"/>
      <c r="M16" s="706"/>
      <c r="N16" s="706"/>
      <c r="O16" s="706"/>
    </row>
    <row r="17" spans="1:15" ht="20.100000000000001" customHeight="1" x14ac:dyDescent="0.3">
      <c r="A17" s="707"/>
      <c r="B17" s="706"/>
      <c r="C17" s="706"/>
      <c r="D17" s="706"/>
      <c r="E17" s="706"/>
      <c r="F17" s="706"/>
      <c r="G17" s="706"/>
      <c r="H17" s="706"/>
      <c r="I17" s="706"/>
      <c r="J17" s="706"/>
      <c r="K17" s="706"/>
      <c r="L17" s="706"/>
      <c r="M17" s="706"/>
      <c r="N17" s="706"/>
      <c r="O17" s="706"/>
    </row>
    <row r="18" spans="1:15" ht="20.100000000000001" customHeight="1" x14ac:dyDescent="0.35">
      <c r="A18" s="708"/>
      <c r="B18" s="709"/>
      <c r="C18" s="709"/>
      <c r="D18" s="710"/>
      <c r="E18" s="706"/>
      <c r="F18" s="706"/>
      <c r="G18" s="706"/>
      <c r="H18" s="706"/>
      <c r="I18" s="706"/>
      <c r="J18" s="706"/>
      <c r="K18" s="706"/>
      <c r="L18" s="706"/>
      <c r="M18" s="706"/>
      <c r="N18" s="706"/>
      <c r="O18" s="706"/>
    </row>
    <row r="19" spans="1:15" ht="20.100000000000001" customHeight="1" x14ac:dyDescent="0.35">
      <c r="A19" s="708"/>
      <c r="B19" s="709"/>
      <c r="C19" s="711"/>
      <c r="D19" s="706"/>
      <c r="E19" s="706"/>
      <c r="F19" s="706"/>
      <c r="G19" s="706"/>
      <c r="H19" s="706"/>
      <c r="I19" s="706"/>
      <c r="J19" s="706"/>
      <c r="K19" s="706"/>
      <c r="L19" s="706"/>
      <c r="M19" s="706"/>
      <c r="N19" s="706"/>
      <c r="O19" s="706"/>
    </row>
    <row r="20" spans="1:15" ht="20.100000000000001" customHeight="1" x14ac:dyDescent="0.35">
      <c r="A20" s="708"/>
      <c r="B20" s="709"/>
      <c r="C20" s="712"/>
      <c r="D20" s="706"/>
      <c r="E20" s="706"/>
      <c r="F20" s="706"/>
      <c r="G20" s="706"/>
      <c r="H20" s="706"/>
      <c r="I20" s="706"/>
      <c r="J20" s="706"/>
      <c r="K20" s="706"/>
      <c r="L20" s="706"/>
      <c r="M20" s="706"/>
      <c r="N20" s="706"/>
      <c r="O20" s="706"/>
    </row>
    <row r="21" spans="1:15" ht="20.100000000000001" customHeight="1" x14ac:dyDescent="0.35">
      <c r="A21" s="708"/>
      <c r="B21" s="709"/>
      <c r="C21" s="712"/>
      <c r="D21" s="706"/>
      <c r="E21" s="706"/>
      <c r="F21" s="706"/>
      <c r="G21" s="706"/>
      <c r="H21" s="706"/>
      <c r="I21" s="706"/>
      <c r="J21" s="706"/>
      <c r="K21" s="706"/>
      <c r="L21" s="706"/>
      <c r="M21" s="706"/>
      <c r="N21" s="706"/>
      <c r="O21" s="706"/>
    </row>
    <row r="22" spans="1:15" ht="20.100000000000001" customHeight="1" x14ac:dyDescent="0.35">
      <c r="A22" s="708"/>
      <c r="B22" s="709"/>
      <c r="C22" s="712"/>
      <c r="D22" s="706"/>
      <c r="E22" s="706"/>
      <c r="F22" s="706"/>
      <c r="G22" s="706"/>
      <c r="H22" s="706"/>
      <c r="I22" s="706"/>
      <c r="J22" s="706"/>
      <c r="K22" s="706"/>
      <c r="L22" s="706"/>
      <c r="M22" s="706"/>
      <c r="N22" s="706"/>
      <c r="O22" s="706"/>
    </row>
    <row r="23" spans="1:15" ht="20.100000000000001" customHeight="1" x14ac:dyDescent="0.3">
      <c r="A23" s="708"/>
      <c r="B23" s="706"/>
      <c r="C23" s="706"/>
      <c r="D23" s="706"/>
      <c r="E23" s="706"/>
      <c r="F23" s="706"/>
      <c r="G23" s="706"/>
      <c r="H23" s="706"/>
      <c r="I23" s="706"/>
      <c r="J23" s="706"/>
      <c r="K23" s="706"/>
      <c r="L23" s="706"/>
      <c r="M23" s="706"/>
      <c r="N23" s="706"/>
      <c r="O23" s="706"/>
    </row>
    <row r="24" spans="1:15" ht="20.100000000000001" customHeight="1" x14ac:dyDescent="0.3">
      <c r="A24" s="708"/>
      <c r="B24" s="706"/>
      <c r="C24" s="706"/>
      <c r="D24" s="706"/>
      <c r="E24" s="706"/>
      <c r="F24" s="706"/>
      <c r="G24" s="706"/>
      <c r="H24" s="706"/>
      <c r="I24" s="706"/>
      <c r="J24" s="706"/>
      <c r="K24" s="706"/>
      <c r="L24" s="706"/>
      <c r="M24" s="706"/>
      <c r="N24" s="706"/>
      <c r="O24" s="706"/>
    </row>
    <row r="25" spans="1:15" ht="20.100000000000001" customHeight="1" x14ac:dyDescent="0.3">
      <c r="A25" s="708"/>
      <c r="B25" s="706"/>
      <c r="C25" s="706"/>
      <c r="D25" s="706"/>
      <c r="E25" s="706"/>
      <c r="F25" s="706"/>
      <c r="G25" s="706"/>
      <c r="H25" s="706"/>
      <c r="I25" s="706"/>
      <c r="J25" s="706"/>
      <c r="K25" s="706"/>
      <c r="L25" s="706"/>
      <c r="M25" s="706"/>
      <c r="N25" s="706"/>
      <c r="O25" s="706"/>
    </row>
    <row r="26" spans="1:15" ht="20.100000000000001" customHeight="1" x14ac:dyDescent="0.3">
      <c r="A26" s="708"/>
      <c r="B26" s="706"/>
      <c r="C26" s="706"/>
      <c r="D26" s="706"/>
      <c r="E26" s="706"/>
      <c r="F26" s="706"/>
      <c r="G26" s="706"/>
      <c r="H26" s="706"/>
      <c r="I26" s="706"/>
      <c r="J26" s="706"/>
      <c r="K26" s="706"/>
      <c r="L26" s="706"/>
      <c r="M26" s="706"/>
      <c r="N26" s="706"/>
      <c r="O26" s="706"/>
    </row>
    <row r="27" spans="1:15" ht="20.100000000000001" customHeight="1" x14ac:dyDescent="0.3">
      <c r="A27" s="708"/>
      <c r="B27" s="706"/>
      <c r="C27" s="706"/>
      <c r="D27" s="706"/>
      <c r="E27" s="706"/>
      <c r="F27" s="706"/>
      <c r="G27" s="706"/>
      <c r="H27" s="706"/>
      <c r="I27" s="706"/>
      <c r="J27" s="706"/>
      <c r="K27" s="706"/>
      <c r="L27" s="706"/>
      <c r="M27" s="706"/>
      <c r="N27" s="706"/>
      <c r="O27" s="706"/>
    </row>
    <row r="28" spans="1:15" ht="20.100000000000001" customHeight="1" x14ac:dyDescent="0.3">
      <c r="A28" s="708"/>
      <c r="B28" s="706"/>
      <c r="C28" s="706"/>
      <c r="D28" s="706"/>
      <c r="E28" s="706"/>
      <c r="F28" s="706"/>
      <c r="G28" s="706"/>
      <c r="H28" s="706"/>
      <c r="I28" s="706"/>
      <c r="J28" s="706"/>
      <c r="K28" s="706"/>
      <c r="L28" s="706"/>
      <c r="M28" s="706"/>
      <c r="N28" s="706"/>
      <c r="O28" s="706"/>
    </row>
    <row r="29" spans="1:15" ht="20.100000000000001" customHeight="1" x14ac:dyDescent="0.3">
      <c r="A29" s="708"/>
      <c r="B29" s="706"/>
      <c r="C29" s="706"/>
      <c r="D29" s="706"/>
      <c r="E29" s="706"/>
      <c r="F29" s="706"/>
      <c r="G29" s="706"/>
      <c r="H29" s="706"/>
      <c r="I29" s="706"/>
      <c r="J29" s="706"/>
      <c r="K29" s="706"/>
      <c r="L29" s="706"/>
      <c r="M29" s="706"/>
      <c r="N29" s="706"/>
      <c r="O29" s="706"/>
    </row>
    <row r="30" spans="1:15" ht="20.100000000000001" customHeight="1" x14ac:dyDescent="0.3">
      <c r="A30" s="708"/>
      <c r="B30" s="706"/>
      <c r="C30" s="706"/>
      <c r="D30" s="706"/>
      <c r="E30" s="706"/>
      <c r="F30" s="706"/>
      <c r="G30" s="706"/>
      <c r="H30" s="706"/>
      <c r="I30" s="706"/>
      <c r="J30" s="706"/>
      <c r="K30" s="706"/>
      <c r="L30" s="706"/>
      <c r="M30" s="706"/>
      <c r="N30" s="706"/>
      <c r="O30" s="706"/>
    </row>
    <row r="31" spans="1:15" ht="20.100000000000001" customHeight="1" x14ac:dyDescent="0.3">
      <c r="A31" s="708"/>
      <c r="B31" s="706"/>
      <c r="C31" s="706"/>
      <c r="D31" s="706"/>
      <c r="E31" s="706"/>
      <c r="F31" s="706"/>
      <c r="G31" s="706"/>
      <c r="H31" s="706"/>
      <c r="I31" s="706"/>
      <c r="J31" s="706"/>
      <c r="K31" s="706"/>
      <c r="L31" s="706"/>
      <c r="M31" s="706"/>
      <c r="N31" s="706"/>
      <c r="O31" s="706"/>
    </row>
    <row r="32" spans="1:15" ht="20.100000000000001" customHeight="1" x14ac:dyDescent="0.3">
      <c r="A32" s="708"/>
      <c r="B32" s="706"/>
      <c r="C32" s="706"/>
      <c r="D32" s="706"/>
      <c r="E32" s="706"/>
      <c r="F32" s="706"/>
      <c r="G32" s="706"/>
      <c r="H32" s="706"/>
      <c r="I32" s="706"/>
      <c r="J32" s="706"/>
      <c r="K32" s="706"/>
      <c r="L32" s="706"/>
      <c r="M32" s="706"/>
      <c r="N32" s="706"/>
      <c r="O32" s="706"/>
    </row>
    <row r="33" spans="1:15" ht="20.100000000000001" customHeight="1" x14ac:dyDescent="0.3">
      <c r="A33" s="708"/>
      <c r="B33" s="706"/>
      <c r="C33" s="706"/>
      <c r="D33" s="706"/>
      <c r="E33" s="706"/>
      <c r="F33" s="706"/>
      <c r="G33" s="706"/>
      <c r="H33" s="706"/>
      <c r="I33" s="706"/>
      <c r="J33" s="706"/>
      <c r="K33" s="706"/>
      <c r="L33" s="706"/>
      <c r="M33" s="706"/>
      <c r="N33" s="706"/>
      <c r="O33" s="706"/>
    </row>
    <row r="34" spans="1:15" ht="20.100000000000001" customHeight="1" x14ac:dyDescent="0.3">
      <c r="A34" s="708"/>
      <c r="B34" s="706"/>
      <c r="C34" s="706"/>
      <c r="D34" s="706"/>
      <c r="E34" s="706"/>
      <c r="F34" s="706"/>
      <c r="G34" s="706"/>
      <c r="H34" s="706"/>
      <c r="I34" s="706"/>
      <c r="J34" s="706"/>
      <c r="K34" s="706"/>
      <c r="L34" s="706"/>
      <c r="M34" s="706"/>
      <c r="N34" s="706"/>
      <c r="O34" s="706"/>
    </row>
    <row r="35" spans="1:15" ht="20.100000000000001" customHeight="1" x14ac:dyDescent="0.3">
      <c r="A35" s="708"/>
      <c r="B35" s="706"/>
      <c r="C35" s="706"/>
      <c r="D35" s="706"/>
      <c r="E35" s="706"/>
      <c r="F35" s="706"/>
      <c r="G35" s="706"/>
      <c r="H35" s="706"/>
      <c r="I35" s="706"/>
      <c r="J35" s="706"/>
      <c r="K35" s="706"/>
      <c r="L35" s="706"/>
      <c r="M35" s="706"/>
      <c r="N35" s="706"/>
      <c r="O35" s="706"/>
    </row>
    <row r="36" spans="1:15" ht="20.100000000000001" customHeight="1" x14ac:dyDescent="0.3">
      <c r="A36" s="708"/>
      <c r="B36" s="706"/>
      <c r="C36" s="706"/>
      <c r="D36" s="706"/>
      <c r="E36" s="706"/>
      <c r="F36" s="706"/>
      <c r="G36" s="706"/>
      <c r="H36" s="706"/>
      <c r="I36" s="706"/>
      <c r="J36" s="706"/>
      <c r="K36" s="706"/>
      <c r="L36" s="706"/>
      <c r="M36" s="706"/>
      <c r="N36" s="706"/>
      <c r="O36" s="706"/>
    </row>
    <row r="37" spans="1:15" ht="20.100000000000001" customHeight="1" x14ac:dyDescent="0.3">
      <c r="A37" s="708"/>
      <c r="B37" s="706"/>
      <c r="C37" s="706"/>
      <c r="D37" s="706"/>
      <c r="E37" s="706"/>
      <c r="F37" s="706"/>
      <c r="G37" s="706"/>
      <c r="H37" s="706"/>
      <c r="I37" s="706"/>
      <c r="J37" s="706"/>
      <c r="K37" s="706"/>
      <c r="L37" s="706"/>
      <c r="M37" s="706"/>
      <c r="N37" s="706"/>
      <c r="O37" s="706"/>
    </row>
    <row r="38" spans="1:15" ht="80.25" customHeight="1" x14ac:dyDescent="0.3">
      <c r="A38" s="713"/>
      <c r="B38" s="706"/>
      <c r="C38" s="706"/>
      <c r="D38" s="706"/>
      <c r="E38" s="706"/>
      <c r="F38" s="706"/>
      <c r="G38" s="706"/>
      <c r="H38" s="706"/>
      <c r="I38" s="706"/>
      <c r="J38" s="706"/>
      <c r="K38" s="706"/>
      <c r="L38" s="706"/>
      <c r="M38" s="706"/>
      <c r="N38" s="706"/>
      <c r="O38" s="706"/>
    </row>
    <row r="39" spans="1:15" ht="254.25" customHeight="1" x14ac:dyDescent="0.2">
      <c r="B39" s="10"/>
    </row>
  </sheetData>
  <sheetProtection algorithmName="SHA-512" hashValue="kzydZHPXt3Eda01mqvZmzdjzb/DwVAs4HVhm+lnLnfhG/x7dB3fWQXxqqYbVqB3z/pKdX5vvHiiU/s6wFbW0Rw==" saltValue="PnmZJHeXtVJ+WOUuDlP5ZQ==" spinCount="100000" sheet="1" objects="1" scenarios="1"/>
  <mergeCells count="1">
    <mergeCell ref="E3:E4"/>
  </mergeCells>
  <pageMargins left="0.39370078740157483" right="0.19685039370078741" top="0.39370078740157483" bottom="0.19685039370078741"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70"/>
  <sheetViews>
    <sheetView showGridLines="0" zoomScale="90" zoomScaleNormal="90" zoomScalePageLayoutView="90" workbookViewId="0">
      <selection sqref="A1:AM2"/>
    </sheetView>
  </sheetViews>
  <sheetFormatPr defaultColWidth="9.28515625" defaultRowHeight="13.2" x14ac:dyDescent="0.25"/>
  <cols>
    <col min="1" max="2" width="3.140625" style="118" customWidth="1"/>
    <col min="3" max="38" width="2.85546875" style="118" customWidth="1"/>
    <col min="39" max="40" width="3.140625" style="118" customWidth="1"/>
    <col min="41" max="16384" width="9.28515625" style="118"/>
  </cols>
  <sheetData>
    <row r="1" spans="1:39" ht="27.6" customHeight="1" x14ac:dyDescent="0.25">
      <c r="A1" s="368" t="s">
        <v>358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row>
    <row r="2" spans="1:39" ht="13.65" customHeight="1" x14ac:dyDescent="0.2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row>
    <row r="3" spans="1:39" ht="13.65" customHeight="1" x14ac:dyDescent="0.25">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row>
    <row r="4" spans="1:39" ht="13.65" customHeight="1" x14ac:dyDescent="0.25">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row>
    <row r="5" spans="1:39" ht="13.65" customHeight="1" x14ac:dyDescent="0.25">
      <c r="A5" s="143"/>
      <c r="B5" s="152" t="s">
        <v>21</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39" ht="13.65" customHeight="1" x14ac:dyDescent="0.25">
      <c r="A6" s="143"/>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39" ht="13.65" customHeight="1" x14ac:dyDescent="0.25">
      <c r="A7" s="143"/>
      <c r="B7" s="143" t="s">
        <v>13</v>
      </c>
      <c r="C7" s="143"/>
      <c r="D7" s="143"/>
      <c r="E7" s="143"/>
      <c r="F7" s="143"/>
      <c r="G7" s="143"/>
      <c r="H7" s="143"/>
      <c r="I7" s="143"/>
      <c r="J7" s="143"/>
      <c r="K7" s="143"/>
      <c r="L7" s="143"/>
      <c r="M7" s="143"/>
      <c r="N7" s="143"/>
      <c r="O7" s="143"/>
      <c r="P7" s="143"/>
      <c r="Q7" s="143"/>
      <c r="R7" s="130"/>
      <c r="S7" s="143"/>
      <c r="T7" s="143"/>
      <c r="U7" s="143"/>
      <c r="V7" s="143"/>
      <c r="W7" s="143"/>
      <c r="X7" s="143"/>
      <c r="Y7" s="143"/>
      <c r="Z7" s="143"/>
      <c r="AA7" s="143"/>
      <c r="AB7" s="143"/>
      <c r="AC7" s="143"/>
      <c r="AD7" s="143"/>
      <c r="AE7" s="143"/>
      <c r="AF7" s="143"/>
      <c r="AG7" s="143"/>
      <c r="AH7" s="143"/>
      <c r="AI7" s="143"/>
      <c r="AJ7" s="143"/>
      <c r="AK7" s="143"/>
      <c r="AL7" s="143"/>
      <c r="AM7" s="143"/>
    </row>
    <row r="8" spans="1:39" ht="13.65" customHeight="1" x14ac:dyDescent="0.25">
      <c r="A8" s="143"/>
      <c r="B8" s="143"/>
      <c r="C8" s="153" t="s">
        <v>357</v>
      </c>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39" ht="13.65" customHeight="1" x14ac:dyDescent="0.25">
      <c r="A9" s="143"/>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row>
    <row r="10" spans="1:39" ht="13.65" customHeight="1" x14ac:dyDescent="0.25">
      <c r="A10" s="143"/>
      <c r="B10" s="143"/>
      <c r="C10" s="143"/>
      <c r="D10" s="130"/>
      <c r="E10" s="130"/>
      <c r="F10" s="130"/>
      <c r="G10" s="130"/>
      <c r="H10" s="130"/>
      <c r="I10" s="130"/>
      <c r="J10" s="130"/>
      <c r="K10" s="130"/>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39" ht="13.65" customHeight="1" x14ac:dyDescent="0.25">
      <c r="A11" s="143"/>
      <c r="B11" s="561" t="s">
        <v>737</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143"/>
      <c r="AL11" s="143"/>
      <c r="AM11" s="143"/>
    </row>
    <row r="12" spans="1:39" ht="13.65" customHeight="1" x14ac:dyDescent="0.25">
      <c r="A12" s="143"/>
      <c r="B12" s="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4"/>
      <c r="AG12" s="4"/>
      <c r="AH12" s="4"/>
      <c r="AI12" s="4"/>
      <c r="AJ12" s="4"/>
      <c r="AK12" s="143"/>
      <c r="AL12" s="143"/>
      <c r="AM12" s="143"/>
    </row>
    <row r="13" spans="1:39" ht="13.65" customHeight="1" x14ac:dyDescent="0.25">
      <c r="A13" s="143"/>
      <c r="B13" s="4" t="s">
        <v>727</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143"/>
      <c r="AL13" s="143"/>
      <c r="AM13" s="143"/>
    </row>
    <row r="14" spans="1:39" ht="13.65" customHeight="1" x14ac:dyDescent="0.25">
      <c r="A14" s="14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143"/>
      <c r="AL14" s="143"/>
      <c r="AM14" s="143"/>
    </row>
    <row r="15" spans="1:39" ht="13.65" customHeight="1" x14ac:dyDescent="0.25">
      <c r="A15" s="143"/>
      <c r="B15" s="7" t="s">
        <v>734</v>
      </c>
      <c r="C15" s="4"/>
      <c r="D15" s="4"/>
      <c r="E15" s="4"/>
      <c r="F15" s="4"/>
      <c r="G15" s="367"/>
      <c r="H15" s="367"/>
      <c r="I15" s="367"/>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143"/>
      <c r="AL15" s="143"/>
      <c r="AM15" s="143"/>
    </row>
    <row r="16" spans="1:39" ht="13.65" customHeight="1" x14ac:dyDescent="0.25">
      <c r="A16" s="143"/>
      <c r="B16" s="6"/>
      <c r="C16" s="4"/>
      <c r="D16" s="4"/>
      <c r="E16" s="4"/>
      <c r="F16" s="4"/>
      <c r="G16" s="367"/>
      <c r="H16" s="367"/>
      <c r="I16" s="367"/>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143"/>
      <c r="AL16" s="143"/>
      <c r="AM16" s="143"/>
    </row>
    <row r="17" spans="1:39" ht="13.65" customHeight="1" x14ac:dyDescent="0.25">
      <c r="A17" s="143"/>
      <c r="B17" s="4" t="s">
        <v>728</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143"/>
      <c r="AL17" s="143"/>
      <c r="AM17" s="143"/>
    </row>
    <row r="18" spans="1:39" ht="13.65" customHeight="1" x14ac:dyDescent="0.25">
      <c r="A18" s="143"/>
      <c r="B18" s="6" t="s">
        <v>729</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143"/>
      <c r="AL18" s="143"/>
      <c r="AM18" s="143"/>
    </row>
    <row r="19" spans="1:39" ht="13.65" customHeight="1" x14ac:dyDescent="0.25">
      <c r="A19" s="143"/>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143"/>
      <c r="AL19" s="143"/>
      <c r="AM19" s="143"/>
    </row>
    <row r="20" spans="1:39" ht="13.65" customHeight="1" x14ac:dyDescent="0.25">
      <c r="A20" s="143"/>
      <c r="B20" s="6" t="s">
        <v>208</v>
      </c>
      <c r="C20" s="4"/>
      <c r="D20" s="4"/>
      <c r="E20" s="4"/>
      <c r="F20" s="4"/>
      <c r="G20" s="385" t="s">
        <v>33</v>
      </c>
      <c r="H20" s="385"/>
      <c r="I20" s="385"/>
      <c r="J20" s="4"/>
      <c r="K20" s="4" t="s">
        <v>209</v>
      </c>
      <c r="L20" s="4"/>
      <c r="M20" s="4"/>
      <c r="N20" s="4"/>
      <c r="O20" s="4"/>
      <c r="P20" s="4"/>
      <c r="Q20" s="4"/>
      <c r="R20" s="4"/>
      <c r="S20" s="4"/>
      <c r="T20" s="4"/>
      <c r="U20" s="4"/>
      <c r="V20" s="4"/>
      <c r="W20" s="4"/>
      <c r="X20" s="4"/>
      <c r="Y20" s="4"/>
      <c r="Z20" s="4"/>
      <c r="AA20" s="4"/>
      <c r="AB20" s="4"/>
      <c r="AC20" s="4"/>
      <c r="AD20" s="4"/>
      <c r="AE20" s="4"/>
      <c r="AF20" s="4"/>
      <c r="AG20" s="4"/>
      <c r="AH20" s="4"/>
      <c r="AI20" s="4"/>
      <c r="AJ20" s="4"/>
      <c r="AK20" s="143"/>
      <c r="AL20" s="143"/>
      <c r="AM20" s="143"/>
    </row>
    <row r="21" spans="1:39" ht="13.65" customHeight="1" x14ac:dyDescent="0.25">
      <c r="A21" s="143"/>
      <c r="B21" s="6"/>
      <c r="C21" s="4"/>
      <c r="D21" s="4"/>
      <c r="E21" s="4"/>
      <c r="F21" s="4"/>
      <c r="G21" s="385" t="s">
        <v>106</v>
      </c>
      <c r="H21" s="385"/>
      <c r="I21" s="385"/>
      <c r="J21" s="4"/>
      <c r="K21" s="4" t="s">
        <v>730</v>
      </c>
      <c r="L21" s="4"/>
      <c r="M21" s="4"/>
      <c r="N21" s="4"/>
      <c r="O21" s="4"/>
      <c r="P21" s="4"/>
      <c r="Q21" s="4"/>
      <c r="R21" s="4"/>
      <c r="S21" s="4"/>
      <c r="T21" s="4"/>
      <c r="U21" s="4"/>
      <c r="V21" s="4"/>
      <c r="W21" s="4"/>
      <c r="X21" s="4"/>
      <c r="Y21" s="4"/>
      <c r="Z21" s="4"/>
      <c r="AA21" s="4"/>
      <c r="AB21" s="4"/>
      <c r="AC21" s="4"/>
      <c r="AD21" s="4"/>
      <c r="AE21" s="4"/>
      <c r="AF21" s="4"/>
      <c r="AG21" s="4"/>
      <c r="AH21" s="4"/>
      <c r="AI21" s="4"/>
      <c r="AJ21" s="4"/>
      <c r="AK21" s="143"/>
      <c r="AL21" s="143"/>
      <c r="AM21" s="143"/>
    </row>
    <row r="22" spans="1:39" ht="13.65" customHeight="1" x14ac:dyDescent="0.25">
      <c r="A22" s="143"/>
      <c r="B22" s="6"/>
      <c r="C22" s="4"/>
      <c r="D22" s="4"/>
      <c r="E22" s="4"/>
      <c r="F22" s="4"/>
      <c r="G22" s="381" t="s">
        <v>33</v>
      </c>
      <c r="H22" s="381"/>
      <c r="I22" s="381"/>
      <c r="J22" s="4"/>
      <c r="K22" s="4" t="s">
        <v>210</v>
      </c>
      <c r="L22" s="4"/>
      <c r="M22" s="4"/>
      <c r="N22" s="4"/>
      <c r="O22" s="4"/>
      <c r="P22" s="4"/>
      <c r="Q22" s="4"/>
      <c r="R22" s="4"/>
      <c r="S22" s="4"/>
      <c r="T22" s="4"/>
      <c r="U22" s="4"/>
      <c r="V22" s="4"/>
      <c r="W22" s="4"/>
      <c r="X22" s="4"/>
      <c r="Y22" s="4"/>
      <c r="Z22" s="4"/>
      <c r="AA22" s="4"/>
      <c r="AB22" s="4"/>
      <c r="AC22" s="4"/>
      <c r="AD22" s="4"/>
      <c r="AE22" s="4"/>
      <c r="AF22" s="4"/>
      <c r="AG22" s="4"/>
      <c r="AH22" s="4"/>
      <c r="AI22" s="4"/>
      <c r="AJ22" s="4"/>
      <c r="AK22" s="143"/>
      <c r="AL22" s="143"/>
      <c r="AM22" s="143"/>
    </row>
    <row r="23" spans="1:39" ht="13.65" customHeight="1" x14ac:dyDescent="0.25">
      <c r="A23" s="143"/>
      <c r="B23" s="35"/>
      <c r="C23" s="4"/>
      <c r="D23" s="4"/>
      <c r="E23" s="4"/>
      <c r="F23" s="4"/>
      <c r="G23" s="381" t="s">
        <v>106</v>
      </c>
      <c r="H23" s="381"/>
      <c r="I23" s="381"/>
      <c r="J23" s="4"/>
      <c r="K23" s="4" t="s">
        <v>731</v>
      </c>
      <c r="L23" s="4"/>
      <c r="M23" s="4"/>
      <c r="N23" s="4"/>
      <c r="O23" s="4"/>
      <c r="P23" s="4"/>
      <c r="Q23" s="4"/>
      <c r="R23" s="4"/>
      <c r="S23" s="4"/>
      <c r="T23" s="4"/>
      <c r="U23" s="4"/>
      <c r="V23" s="4"/>
      <c r="W23" s="4"/>
      <c r="X23" s="4"/>
      <c r="Y23" s="4"/>
      <c r="Z23" s="4"/>
      <c r="AA23" s="4"/>
      <c r="AB23" s="4"/>
      <c r="AC23" s="4"/>
      <c r="AD23" s="4"/>
      <c r="AE23" s="4"/>
      <c r="AF23" s="4"/>
      <c r="AG23" s="4"/>
      <c r="AH23" s="4"/>
      <c r="AI23" s="4"/>
      <c r="AJ23" s="4"/>
      <c r="AK23" s="143"/>
      <c r="AL23" s="143"/>
      <c r="AM23" s="143"/>
    </row>
    <row r="24" spans="1:39" ht="13.65" customHeight="1" x14ac:dyDescent="0.25">
      <c r="A24" s="143"/>
      <c r="B24" s="4"/>
      <c r="C24" s="4"/>
      <c r="D24" s="4"/>
      <c r="E24" s="4"/>
      <c r="F24" s="4"/>
      <c r="G24" s="382" t="s">
        <v>33</v>
      </c>
      <c r="H24" s="382"/>
      <c r="I24" s="382"/>
      <c r="J24" s="4"/>
      <c r="K24" s="4" t="s">
        <v>732</v>
      </c>
      <c r="L24" s="4"/>
      <c r="M24" s="4"/>
      <c r="N24" s="4"/>
      <c r="O24" s="4"/>
      <c r="P24" s="4"/>
      <c r="Q24" s="4"/>
      <c r="R24" s="4"/>
      <c r="S24" s="4"/>
      <c r="T24" s="4"/>
      <c r="U24" s="4"/>
      <c r="V24" s="4"/>
      <c r="W24" s="4"/>
      <c r="X24" s="4"/>
      <c r="Y24" s="4"/>
      <c r="Z24" s="4"/>
      <c r="AA24" s="4"/>
      <c r="AB24" s="4"/>
      <c r="AC24" s="4"/>
      <c r="AD24" s="4"/>
      <c r="AE24" s="4"/>
      <c r="AF24" s="4"/>
      <c r="AG24" s="4"/>
      <c r="AH24" s="4"/>
      <c r="AI24" s="4"/>
      <c r="AJ24" s="4"/>
      <c r="AK24" s="143"/>
      <c r="AL24" s="143"/>
      <c r="AM24" s="143"/>
    </row>
    <row r="25" spans="1:39" ht="13.65" customHeight="1" x14ac:dyDescent="0.25">
      <c r="A25" s="143"/>
      <c r="B25" s="4"/>
      <c r="C25" s="4"/>
      <c r="D25" s="4"/>
      <c r="E25" s="4"/>
      <c r="F25" s="4"/>
      <c r="G25" s="383"/>
      <c r="H25" s="383"/>
      <c r="I25" s="383"/>
      <c r="J25" s="4"/>
      <c r="K25" s="4" t="s">
        <v>352</v>
      </c>
      <c r="L25" s="4"/>
      <c r="M25" s="4"/>
      <c r="N25" s="4"/>
      <c r="O25" s="4"/>
      <c r="P25" s="4"/>
      <c r="Q25" s="4"/>
      <c r="R25" s="4"/>
      <c r="S25" s="4"/>
      <c r="T25" s="4"/>
      <c r="U25" s="4"/>
      <c r="V25" s="4"/>
      <c r="W25" s="4"/>
      <c r="X25" s="4"/>
      <c r="Y25" s="4"/>
      <c r="Z25" s="4"/>
      <c r="AA25" s="4"/>
      <c r="AB25" s="4"/>
      <c r="AC25" s="4"/>
      <c r="AD25" s="4"/>
      <c r="AE25" s="4"/>
      <c r="AF25" s="4"/>
      <c r="AG25" s="4"/>
      <c r="AH25" s="4"/>
      <c r="AI25" s="4"/>
      <c r="AJ25" s="4"/>
      <c r="AK25" s="143"/>
      <c r="AL25" s="143"/>
      <c r="AM25" s="143"/>
    </row>
    <row r="26" spans="1:39" ht="13.65" customHeight="1" x14ac:dyDescent="0.25">
      <c r="A26" s="143"/>
      <c r="B26" s="4"/>
      <c r="C26" s="4"/>
      <c r="D26" s="4"/>
      <c r="E26" s="4"/>
      <c r="F26" s="4"/>
      <c r="G26" s="384"/>
      <c r="H26" s="384"/>
      <c r="I26" s="384"/>
      <c r="J26" s="4"/>
      <c r="K26" s="4" t="s">
        <v>733</v>
      </c>
      <c r="L26" s="4"/>
      <c r="M26" s="4"/>
      <c r="N26" s="4"/>
      <c r="O26" s="4"/>
      <c r="P26" s="4"/>
      <c r="Q26" s="4"/>
      <c r="R26" s="4"/>
      <c r="S26" s="4"/>
      <c r="T26" s="4"/>
      <c r="U26" s="4"/>
      <c r="V26" s="4"/>
      <c r="W26" s="4"/>
      <c r="X26" s="4"/>
      <c r="Y26" s="4"/>
      <c r="Z26" s="4"/>
      <c r="AA26" s="4"/>
      <c r="AB26" s="4"/>
      <c r="AC26" s="4"/>
      <c r="AD26" s="4"/>
      <c r="AE26" s="4"/>
      <c r="AF26" s="4"/>
      <c r="AG26" s="4"/>
      <c r="AH26" s="4"/>
      <c r="AI26" s="4"/>
      <c r="AJ26" s="4"/>
      <c r="AK26" s="143"/>
      <c r="AL26" s="143"/>
      <c r="AM26" s="143"/>
    </row>
    <row r="27" spans="1:39" ht="13.65" customHeight="1" x14ac:dyDescent="0.25">
      <c r="A27" s="143"/>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143"/>
      <c r="AL27" s="143"/>
      <c r="AM27" s="143"/>
    </row>
    <row r="28" spans="1:39" ht="13.65" customHeight="1" x14ac:dyDescent="0.25">
      <c r="A28" s="143"/>
      <c r="B28" s="4" t="s">
        <v>19</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143"/>
      <c r="AL28" s="143"/>
      <c r="AM28" s="143"/>
    </row>
    <row r="29" spans="1:39" ht="13.65" customHeight="1" x14ac:dyDescent="0.25">
      <c r="A29" s="143"/>
      <c r="B29" s="4" t="s">
        <v>20</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143"/>
      <c r="AL29" s="143"/>
      <c r="AM29" s="143"/>
    </row>
    <row r="30" spans="1:39" ht="13.65" customHeight="1" x14ac:dyDescent="0.25">
      <c r="A30" s="143"/>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143"/>
      <c r="AL30" s="143"/>
      <c r="AM30" s="143"/>
    </row>
    <row r="31" spans="1:39" ht="13.65" customHeight="1" x14ac:dyDescent="0.25">
      <c r="A31" s="143"/>
      <c r="B31" s="143" t="s">
        <v>17</v>
      </c>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row>
    <row r="32" spans="1:39" ht="13.65" customHeight="1" x14ac:dyDescent="0.25">
      <c r="A32" s="143"/>
      <c r="B32" s="143" t="s">
        <v>353</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row>
    <row r="33" spans="1:39" ht="13.65" customHeight="1" x14ac:dyDescent="0.25">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row>
    <row r="34" spans="1:39" ht="13.65" customHeight="1" x14ac:dyDescent="0.25">
      <c r="A34" s="143"/>
      <c r="B34" s="143" t="s">
        <v>354</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row>
    <row r="35" spans="1:39" ht="13.65" customHeight="1" x14ac:dyDescent="0.25">
      <c r="A35" s="143"/>
      <c r="B35" s="143" t="s">
        <v>355</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row>
    <row r="36" spans="1:39" ht="13.65" customHeight="1" x14ac:dyDescent="0.25">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row>
    <row r="37" spans="1:39" ht="13.65" customHeight="1" x14ac:dyDescent="0.25">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row>
    <row r="38" spans="1:39" ht="13.65" customHeight="1" x14ac:dyDescent="0.2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row>
    <row r="39" spans="1:39" ht="13.65" customHeight="1" x14ac:dyDescent="0.25">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row>
    <row r="40" spans="1:39" ht="13.65" customHeight="1" x14ac:dyDescent="0.2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row>
    <row r="41" spans="1:39" ht="13.65" customHeight="1" x14ac:dyDescent="0.2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row>
    <row r="42" spans="1:39" ht="13.65" customHeight="1" x14ac:dyDescent="0.2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row>
    <row r="43" spans="1:39" ht="13.65" customHeight="1" x14ac:dyDescent="0.25">
      <c r="A43" s="143"/>
      <c r="B43" s="130"/>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row>
    <row r="44" spans="1:39" ht="13.65" customHeight="1" x14ac:dyDescent="0.2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row>
    <row r="45" spans="1:39" ht="13.65" customHeight="1" x14ac:dyDescent="0.25">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row>
    <row r="46" spans="1:39" ht="13.65" customHeight="1" x14ac:dyDescent="0.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row>
    <row r="47" spans="1:39" ht="13.65" customHeight="1" x14ac:dyDescent="0.25">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row>
    <row r="48" spans="1:39" ht="13.65" customHeight="1" x14ac:dyDescent="0.25">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row>
    <row r="49" spans="1:39" ht="13.65" customHeight="1" x14ac:dyDescent="0.2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row>
    <row r="50" spans="1:39" ht="13.65" customHeight="1" x14ac:dyDescent="0.25">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row>
    <row r="51" spans="1:39" ht="13.65" customHeight="1" x14ac:dyDescent="0.25">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row>
    <row r="52" spans="1:39" ht="13.65" customHeight="1" x14ac:dyDescent="0.2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row>
    <row r="53" spans="1:39" ht="13.65" customHeight="1" x14ac:dyDescent="0.25">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row>
    <row r="54" spans="1:39" ht="13.65" customHeight="1" x14ac:dyDescent="0.2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row>
    <row r="55" spans="1:39" ht="13.65" customHeight="1" x14ac:dyDescent="0.25">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row>
    <row r="56" spans="1:39" ht="13.65" customHeight="1" x14ac:dyDescent="0.2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row>
    <row r="57" spans="1:39" ht="13.65" customHeight="1" x14ac:dyDescent="0.2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row>
    <row r="58" spans="1:39" ht="13.65" customHeight="1" x14ac:dyDescent="0.25">
      <c r="A58" s="143"/>
      <c r="B58" s="154" t="str">
        <f>DocNo._Version_No.</f>
        <v>S-613D Version 1.0</v>
      </c>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row>
    <row r="59" spans="1:39" ht="13.65" customHeight="1" x14ac:dyDescent="0.2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row>
    <row r="60" spans="1:39" ht="13.65" customHeight="1" x14ac:dyDescent="0.25">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row>
    <row r="61" spans="1:39" ht="13.65" customHeight="1" x14ac:dyDescent="0.25">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row>
    <row r="62" spans="1:39" ht="13.65" customHeight="1" x14ac:dyDescent="0.25">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row>
    <row r="63" spans="1:39" ht="13.65" customHeight="1" x14ac:dyDescent="0.25">
      <c r="A63" s="14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row>
    <row r="64" spans="1:39" ht="13.65" customHeight="1" x14ac:dyDescent="0.25">
      <c r="A64" s="143"/>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row>
    <row r="65" spans="1:39" ht="13.65" customHeight="1" x14ac:dyDescent="0.25">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row>
    <row r="66" spans="1:39" ht="13.65" customHeight="1" x14ac:dyDescent="0.25">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row>
    <row r="67" spans="1:39" ht="13.65" customHeight="1" x14ac:dyDescent="0.25">
      <c r="A67" s="143"/>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row>
    <row r="68" spans="1:39" ht="13.65" customHeight="1" x14ac:dyDescent="0.25">
      <c r="A68" s="143"/>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row>
    <row r="69" spans="1:39" ht="13.65" customHeight="1" x14ac:dyDescent="0.25">
      <c r="A69" s="143"/>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row>
    <row r="70" spans="1:39" ht="13.65" customHeight="1" x14ac:dyDescent="0.25">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row>
  </sheetData>
  <sheetProtection algorithmName="SHA-512" hashValue="V/ZDQOsUanKhdgnNgs2A+SVKJi8k8XgNpy1Al75+yTXrtziDOGPWQm5lHOCWKn47NBOrMkHYCM2Q9XVJq/Vi1A==" saltValue="EjtHwAw/sbvRAjckwUIB4A==" spinCount="100000" sheet="1" objects="1" scenarios="1"/>
  <mergeCells count="8">
    <mergeCell ref="A1:AM2"/>
    <mergeCell ref="G20:I20"/>
    <mergeCell ref="G21:I21"/>
    <mergeCell ref="G23:I23"/>
    <mergeCell ref="G24:I24"/>
    <mergeCell ref="G25:I25"/>
    <mergeCell ref="G26:I26"/>
    <mergeCell ref="G22:I22"/>
  </mergeCells>
  <printOptions horizontalCentered="1" verticalCentered="1"/>
  <pageMargins left="0.98425196850393704" right="0.39370078740157483" top="0.51181102362204722" bottom="0.3937007874015748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pageSetUpPr fitToPage="1"/>
  </sheetPr>
  <dimension ref="A1:AT53"/>
  <sheetViews>
    <sheetView showGridLines="0" showWhiteSpace="0" zoomScale="115" zoomScaleNormal="115" zoomScaleSheetLayoutView="90" zoomScalePageLayoutView="90" workbookViewId="0">
      <selection sqref="A1:K2"/>
    </sheetView>
  </sheetViews>
  <sheetFormatPr defaultColWidth="9.28515625" defaultRowHeight="10.199999999999999" x14ac:dyDescent="0.2"/>
  <cols>
    <col min="1" max="39" width="3" style="5" customWidth="1"/>
    <col min="40" max="40" width="2.85546875" style="5" customWidth="1"/>
    <col min="41" max="46" width="0" style="5" hidden="1" customWidth="1"/>
    <col min="47" max="16384" width="9.28515625" style="5"/>
  </cols>
  <sheetData>
    <row r="1" spans="1:46" ht="60" customHeight="1" x14ac:dyDescent="0.2">
      <c r="A1" s="584" t="s">
        <v>22</v>
      </c>
      <c r="B1" s="585"/>
      <c r="C1" s="585"/>
      <c r="D1" s="585"/>
      <c r="E1" s="585"/>
      <c r="F1" s="585"/>
      <c r="G1" s="585"/>
      <c r="H1" s="585"/>
      <c r="I1" s="585"/>
      <c r="J1" s="585"/>
      <c r="K1" s="585"/>
      <c r="L1" s="398" t="s">
        <v>735</v>
      </c>
      <c r="M1" s="399"/>
      <c r="N1" s="399"/>
      <c r="O1" s="399"/>
      <c r="P1" s="399"/>
      <c r="Q1" s="399"/>
      <c r="R1" s="399"/>
      <c r="S1" s="399"/>
      <c r="T1" s="399"/>
      <c r="U1" s="399"/>
      <c r="V1" s="399"/>
      <c r="W1" s="399"/>
      <c r="X1" s="399"/>
      <c r="Y1" s="399"/>
      <c r="Z1" s="399"/>
      <c r="AA1" s="399"/>
      <c r="AB1" s="400"/>
      <c r="AC1" s="585" t="s">
        <v>23</v>
      </c>
      <c r="AD1" s="585"/>
      <c r="AE1" s="585"/>
      <c r="AF1" s="585"/>
      <c r="AG1" s="585"/>
      <c r="AH1" s="585"/>
      <c r="AI1" s="585"/>
      <c r="AJ1" s="585"/>
      <c r="AK1" s="585"/>
      <c r="AL1" s="585"/>
      <c r="AM1" s="588"/>
    </row>
    <row r="2" spans="1:46" ht="60" customHeight="1" thickBot="1" x14ac:dyDescent="0.25">
      <c r="A2" s="586"/>
      <c r="B2" s="587"/>
      <c r="C2" s="587"/>
      <c r="D2" s="587"/>
      <c r="E2" s="587"/>
      <c r="F2" s="587"/>
      <c r="G2" s="587"/>
      <c r="H2" s="587"/>
      <c r="I2" s="587"/>
      <c r="J2" s="587"/>
      <c r="K2" s="587"/>
      <c r="L2" s="401" t="s">
        <v>736</v>
      </c>
      <c r="M2" s="402"/>
      <c r="N2" s="402"/>
      <c r="O2" s="402"/>
      <c r="P2" s="402"/>
      <c r="Q2" s="402"/>
      <c r="R2" s="402"/>
      <c r="S2" s="402"/>
      <c r="T2" s="402"/>
      <c r="U2" s="402"/>
      <c r="V2" s="402"/>
      <c r="W2" s="402"/>
      <c r="X2" s="402"/>
      <c r="Y2" s="402"/>
      <c r="Z2" s="402"/>
      <c r="AA2" s="402"/>
      <c r="AB2" s="403"/>
      <c r="AC2" s="587"/>
      <c r="AD2" s="587"/>
      <c r="AE2" s="587"/>
      <c r="AF2" s="587"/>
      <c r="AG2" s="587"/>
      <c r="AH2" s="587"/>
      <c r="AI2" s="587"/>
      <c r="AJ2" s="587"/>
      <c r="AK2" s="587"/>
      <c r="AL2" s="587"/>
      <c r="AM2" s="589"/>
    </row>
    <row r="3" spans="1:46" ht="13.65" customHeight="1" x14ac:dyDescent="0.2">
      <c r="A3" s="38"/>
      <c r="B3" s="4"/>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39"/>
      <c r="AN3" s="40"/>
      <c r="AO3" s="35"/>
      <c r="AP3" s="35"/>
      <c r="AQ3" s="35"/>
      <c r="AR3" s="35"/>
      <c r="AS3" s="35"/>
      <c r="AT3" s="35"/>
    </row>
    <row r="4" spans="1:46" ht="13.65" customHeight="1" x14ac:dyDescent="0.2">
      <c r="A4" s="38"/>
      <c r="B4" s="4"/>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39"/>
      <c r="AN4" s="40"/>
      <c r="AO4" s="35"/>
      <c r="AP4" s="35"/>
      <c r="AQ4" s="35"/>
      <c r="AR4" s="35"/>
      <c r="AS4" s="35"/>
      <c r="AT4" s="35"/>
    </row>
    <row r="5" spans="1:46" ht="13.65" customHeight="1" x14ac:dyDescent="0.2">
      <c r="A5" s="38"/>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39"/>
      <c r="AN5" s="40"/>
      <c r="AO5" s="35"/>
      <c r="AP5" s="35"/>
      <c r="AQ5" s="35"/>
      <c r="AR5" s="35"/>
      <c r="AS5" s="35"/>
      <c r="AT5" s="35"/>
    </row>
    <row r="6" spans="1:46" ht="13.65" customHeight="1" x14ac:dyDescent="0.2">
      <c r="A6" s="38"/>
      <c r="B6" s="4"/>
      <c r="C6" s="1"/>
      <c r="D6" s="1"/>
      <c r="E6" s="1"/>
      <c r="F6" s="1"/>
      <c r="G6" s="1"/>
      <c r="H6" s="1"/>
      <c r="I6" s="1"/>
      <c r="J6" s="1"/>
      <c r="K6" s="36"/>
      <c r="L6" s="36"/>
      <c r="M6" s="36"/>
      <c r="N6" s="36"/>
      <c r="O6" s="36"/>
      <c r="P6" s="36"/>
      <c r="Q6" s="36"/>
      <c r="R6" s="36"/>
      <c r="S6" s="36"/>
      <c r="T6" s="36"/>
      <c r="U6" s="36"/>
      <c r="V6" s="36"/>
      <c r="W6" s="36"/>
      <c r="X6" s="36"/>
      <c r="Y6" s="36"/>
      <c r="Z6" s="36"/>
      <c r="AA6" s="36"/>
      <c r="AB6" s="36"/>
      <c r="AC6" s="36"/>
      <c r="AD6" s="36"/>
      <c r="AE6" s="36"/>
      <c r="AF6" s="36"/>
      <c r="AG6" s="36"/>
      <c r="AH6" s="4"/>
      <c r="AI6" s="4"/>
      <c r="AJ6" s="4"/>
      <c r="AK6" s="4"/>
      <c r="AL6" s="4"/>
      <c r="AM6" s="39"/>
      <c r="AN6" s="40"/>
      <c r="AO6" s="35"/>
      <c r="AP6" s="35"/>
      <c r="AQ6" s="35"/>
      <c r="AR6" s="35"/>
      <c r="AS6" s="35"/>
      <c r="AT6" s="35"/>
    </row>
    <row r="7" spans="1:46" ht="13.65" customHeight="1" x14ac:dyDescent="0.2">
      <c r="A7" s="38"/>
      <c r="B7" s="4"/>
      <c r="C7" s="104" t="s">
        <v>1</v>
      </c>
      <c r="D7" s="104"/>
      <c r="E7" s="104"/>
      <c r="F7" s="104"/>
      <c r="G7" s="104"/>
      <c r="H7" s="104"/>
      <c r="I7" s="104"/>
      <c r="J7" s="104"/>
      <c r="K7" s="104"/>
      <c r="L7" s="104"/>
      <c r="M7" s="104"/>
      <c r="N7" s="104"/>
      <c r="O7" s="104"/>
      <c r="P7" s="104"/>
      <c r="Q7" s="104"/>
      <c r="R7" s="105"/>
      <c r="S7" s="590" t="s">
        <v>300</v>
      </c>
      <c r="T7" s="590"/>
      <c r="U7" s="590"/>
      <c r="V7" s="590"/>
      <c r="W7" s="590"/>
      <c r="X7" s="590"/>
      <c r="Y7" s="590"/>
      <c r="Z7" s="590"/>
      <c r="AA7" s="590"/>
      <c r="AB7" s="590"/>
      <c r="AC7" s="590"/>
      <c r="AD7" s="590"/>
      <c r="AE7" s="590"/>
      <c r="AF7" s="590"/>
      <c r="AG7" s="590"/>
      <c r="AH7" s="590"/>
      <c r="AI7" s="4"/>
      <c r="AJ7" s="4"/>
      <c r="AK7" s="4"/>
      <c r="AL7" s="4"/>
      <c r="AM7" s="39"/>
      <c r="AN7" s="40"/>
      <c r="AO7" s="35"/>
      <c r="AP7" s="35"/>
      <c r="AQ7" s="35"/>
      <c r="AR7" s="35"/>
      <c r="AS7" s="35"/>
      <c r="AT7" s="35"/>
    </row>
    <row r="8" spans="1:46" ht="13.65" customHeight="1" x14ac:dyDescent="0.2">
      <c r="A8" s="38"/>
      <c r="B8" s="4"/>
      <c r="C8" s="104"/>
      <c r="D8" s="104"/>
      <c r="E8" s="104"/>
      <c r="F8" s="104"/>
      <c r="G8" s="104"/>
      <c r="H8" s="104"/>
      <c r="I8" s="104"/>
      <c r="J8" s="104"/>
      <c r="K8" s="104"/>
      <c r="L8" s="104"/>
      <c r="M8" s="104"/>
      <c r="N8" s="104"/>
      <c r="O8" s="104"/>
      <c r="P8" s="104"/>
      <c r="Q8" s="104"/>
      <c r="R8" s="106"/>
      <c r="S8" s="4"/>
      <c r="T8" s="4"/>
      <c r="U8" s="4"/>
      <c r="V8" s="4"/>
      <c r="W8" s="4"/>
      <c r="X8" s="4"/>
      <c r="Y8" s="4"/>
      <c r="Z8" s="4"/>
      <c r="AA8" s="4"/>
      <c r="AB8" s="4"/>
      <c r="AC8" s="4"/>
      <c r="AD8" s="4"/>
      <c r="AE8" s="4"/>
      <c r="AF8" s="4"/>
      <c r="AG8" s="4"/>
      <c r="AH8" s="4"/>
      <c r="AI8" s="4"/>
      <c r="AJ8" s="4"/>
      <c r="AK8" s="4"/>
      <c r="AL8" s="4"/>
      <c r="AM8" s="39"/>
      <c r="AN8" s="40"/>
      <c r="AO8" s="35"/>
      <c r="AP8" s="35"/>
      <c r="AQ8" s="35"/>
      <c r="AR8" s="35"/>
      <c r="AS8" s="35"/>
      <c r="AT8" s="35"/>
    </row>
    <row r="9" spans="1:46" ht="13.65" customHeight="1" x14ac:dyDescent="0.2">
      <c r="A9" s="38"/>
      <c r="B9" s="4"/>
      <c r="C9" s="104" t="s">
        <v>3</v>
      </c>
      <c r="D9" s="104"/>
      <c r="E9" s="104"/>
      <c r="F9" s="104"/>
      <c r="G9" s="104"/>
      <c r="H9" s="104"/>
      <c r="I9" s="104"/>
      <c r="J9" s="104"/>
      <c r="K9" s="104"/>
      <c r="L9" s="104"/>
      <c r="M9" s="104"/>
      <c r="N9" s="104"/>
      <c r="O9" s="104"/>
      <c r="P9" s="104"/>
      <c r="Q9" s="104"/>
      <c r="R9" s="105"/>
      <c r="S9" s="590" t="s">
        <v>301</v>
      </c>
      <c r="T9" s="590"/>
      <c r="U9" s="590"/>
      <c r="V9" s="590"/>
      <c r="W9" s="590"/>
      <c r="X9" s="590"/>
      <c r="Y9" s="590"/>
      <c r="Z9" s="590"/>
      <c r="AA9" s="590"/>
      <c r="AB9" s="590"/>
      <c r="AC9" s="590"/>
      <c r="AD9" s="590"/>
      <c r="AE9" s="590"/>
      <c r="AF9" s="590"/>
      <c r="AG9" s="590"/>
      <c r="AH9" s="590"/>
      <c r="AI9" s="4"/>
      <c r="AJ9" s="4"/>
      <c r="AK9" s="4"/>
      <c r="AL9" s="4"/>
      <c r="AM9" s="39"/>
      <c r="AN9" s="40"/>
      <c r="AO9" s="35"/>
      <c r="AP9" s="35"/>
      <c r="AQ9" s="35"/>
      <c r="AR9" s="35"/>
      <c r="AS9" s="35"/>
      <c r="AT9" s="35"/>
    </row>
    <row r="10" spans="1:46" ht="13.65" customHeight="1" x14ac:dyDescent="0.2">
      <c r="A10" s="38"/>
      <c r="B10" s="4"/>
      <c r="C10" s="104"/>
      <c r="D10" s="104"/>
      <c r="E10" s="104"/>
      <c r="F10" s="104"/>
      <c r="G10" s="104"/>
      <c r="H10" s="104"/>
      <c r="I10" s="104"/>
      <c r="J10" s="104"/>
      <c r="K10" s="104"/>
      <c r="L10" s="104"/>
      <c r="M10" s="104"/>
      <c r="N10" s="104"/>
      <c r="O10" s="104"/>
      <c r="P10" s="104"/>
      <c r="Q10" s="104"/>
      <c r="R10" s="106"/>
      <c r="S10" s="4"/>
      <c r="T10" s="4"/>
      <c r="U10" s="4"/>
      <c r="V10" s="4"/>
      <c r="W10" s="4"/>
      <c r="X10" s="4"/>
      <c r="Y10" s="4"/>
      <c r="Z10" s="4"/>
      <c r="AA10" s="4"/>
      <c r="AB10" s="4"/>
      <c r="AC10" s="4"/>
      <c r="AD10" s="4"/>
      <c r="AE10" s="4"/>
      <c r="AF10" s="4"/>
      <c r="AG10" s="4"/>
      <c r="AH10" s="4"/>
      <c r="AI10" s="4"/>
      <c r="AJ10" s="4"/>
      <c r="AK10" s="4"/>
      <c r="AL10" s="4"/>
      <c r="AM10" s="39"/>
      <c r="AN10" s="40"/>
      <c r="AO10" s="35"/>
      <c r="AP10" s="35"/>
      <c r="AQ10" s="35"/>
      <c r="AR10" s="35"/>
      <c r="AS10" s="35"/>
      <c r="AT10" s="35"/>
    </row>
    <row r="11" spans="1:46" ht="13.65" customHeight="1" x14ac:dyDescent="0.2">
      <c r="A11" s="38"/>
      <c r="B11" s="2"/>
      <c r="C11" s="104" t="s">
        <v>4</v>
      </c>
      <c r="D11" s="104"/>
      <c r="E11" s="104"/>
      <c r="F11" s="104"/>
      <c r="G11" s="104"/>
      <c r="H11" s="104"/>
      <c r="I11" s="104"/>
      <c r="J11" s="104"/>
      <c r="K11" s="104"/>
      <c r="L11" s="104"/>
      <c r="M11" s="104"/>
      <c r="N11" s="104"/>
      <c r="O11" s="104"/>
      <c r="P11" s="104"/>
      <c r="Q11" s="104"/>
      <c r="R11" s="105"/>
      <c r="S11" s="590" t="s">
        <v>302</v>
      </c>
      <c r="T11" s="590"/>
      <c r="U11" s="590"/>
      <c r="V11" s="590"/>
      <c r="W11" s="590"/>
      <c r="X11" s="590"/>
      <c r="Y11" s="590"/>
      <c r="Z11" s="590"/>
      <c r="AA11" s="590"/>
      <c r="AB11" s="590"/>
      <c r="AC11" s="590"/>
      <c r="AD11" s="590"/>
      <c r="AE11" s="590"/>
      <c r="AF11" s="590"/>
      <c r="AG11" s="590"/>
      <c r="AH11" s="590"/>
      <c r="AI11" s="2"/>
      <c r="AJ11" s="2"/>
      <c r="AK11" s="2"/>
      <c r="AL11" s="2"/>
      <c r="AM11" s="39"/>
      <c r="AN11" s="40"/>
      <c r="AO11" s="35"/>
      <c r="AP11" s="35"/>
      <c r="AQ11" s="35"/>
      <c r="AR11" s="35"/>
      <c r="AS11" s="35"/>
      <c r="AT11" s="35"/>
    </row>
    <row r="12" spans="1:46" ht="13.65" customHeight="1" x14ac:dyDescent="0.2">
      <c r="A12" s="38"/>
      <c r="B12" s="4"/>
      <c r="C12" s="104"/>
      <c r="D12" s="104"/>
      <c r="E12" s="104"/>
      <c r="F12" s="104"/>
      <c r="G12" s="104"/>
      <c r="H12" s="104"/>
      <c r="I12" s="104"/>
      <c r="J12" s="104"/>
      <c r="K12" s="104"/>
      <c r="L12" s="104"/>
      <c r="M12" s="104"/>
      <c r="N12" s="104"/>
      <c r="O12" s="104"/>
      <c r="P12" s="104"/>
      <c r="Q12" s="104"/>
      <c r="R12" s="107"/>
      <c r="S12" s="2"/>
      <c r="T12" s="2"/>
      <c r="U12" s="2"/>
      <c r="V12" s="2"/>
      <c r="W12" s="2"/>
      <c r="X12" s="2"/>
      <c r="Y12" s="2"/>
      <c r="Z12" s="2"/>
      <c r="AA12" s="2"/>
      <c r="AB12" s="2"/>
      <c r="AC12" s="2"/>
      <c r="AD12" s="2"/>
      <c r="AE12" s="2"/>
      <c r="AF12" s="2"/>
      <c r="AG12" s="2"/>
      <c r="AH12" s="34"/>
      <c r="AI12" s="34"/>
      <c r="AJ12" s="34"/>
      <c r="AK12" s="34"/>
      <c r="AL12" s="34"/>
      <c r="AM12" s="39"/>
      <c r="AN12" s="40"/>
      <c r="AO12" s="35"/>
      <c r="AP12" s="35"/>
      <c r="AQ12" s="35"/>
      <c r="AR12" s="35"/>
      <c r="AS12" s="35"/>
      <c r="AT12" s="35"/>
    </row>
    <row r="13" spans="1:46" ht="13.65" customHeight="1" x14ac:dyDescent="0.2">
      <c r="A13" s="38"/>
      <c r="B13" s="4"/>
      <c r="C13" s="104" t="s">
        <v>2</v>
      </c>
      <c r="D13" s="104"/>
      <c r="E13" s="104"/>
      <c r="F13" s="104"/>
      <c r="G13" s="104"/>
      <c r="H13" s="104"/>
      <c r="I13" s="104"/>
      <c r="J13" s="104"/>
      <c r="K13" s="104"/>
      <c r="L13" s="104"/>
      <c r="M13" s="104"/>
      <c r="N13" s="104"/>
      <c r="O13" s="104"/>
      <c r="P13" s="104"/>
      <c r="Q13" s="104"/>
      <c r="R13" s="105"/>
      <c r="S13" s="590" t="s">
        <v>303</v>
      </c>
      <c r="T13" s="590"/>
      <c r="U13" s="590"/>
      <c r="V13" s="590"/>
      <c r="W13" s="590"/>
      <c r="X13" s="590"/>
      <c r="Y13" s="590"/>
      <c r="Z13" s="590"/>
      <c r="AA13" s="590"/>
      <c r="AB13" s="590"/>
      <c r="AC13" s="590"/>
      <c r="AD13" s="590"/>
      <c r="AE13" s="590"/>
      <c r="AF13" s="590"/>
      <c r="AG13" s="590"/>
      <c r="AH13" s="590"/>
      <c r="AI13" s="4"/>
      <c r="AJ13" s="4"/>
      <c r="AK13" s="4"/>
      <c r="AL13" s="4"/>
      <c r="AM13" s="39"/>
      <c r="AN13" s="40"/>
      <c r="AO13" s="35"/>
      <c r="AP13" s="35"/>
      <c r="AQ13" s="35"/>
      <c r="AR13" s="35"/>
      <c r="AS13" s="35"/>
      <c r="AT13" s="35"/>
    </row>
    <row r="14" spans="1:46" ht="13.65" customHeight="1" x14ac:dyDescent="0.2">
      <c r="A14" s="38"/>
      <c r="B14" s="4"/>
      <c r="C14" s="104"/>
      <c r="D14" s="104"/>
      <c r="E14" s="104"/>
      <c r="F14" s="104"/>
      <c r="G14" s="104"/>
      <c r="H14" s="104"/>
      <c r="I14" s="104"/>
      <c r="J14" s="104"/>
      <c r="K14" s="104"/>
      <c r="L14" s="104"/>
      <c r="M14" s="104"/>
      <c r="N14" s="104"/>
      <c r="O14" s="104"/>
      <c r="P14" s="104"/>
      <c r="Q14" s="104"/>
      <c r="R14" s="106"/>
      <c r="S14" s="1"/>
      <c r="T14" s="4"/>
      <c r="U14" s="34"/>
      <c r="V14" s="34"/>
      <c r="W14" s="34"/>
      <c r="X14" s="34"/>
      <c r="Y14" s="34"/>
      <c r="Z14" s="34"/>
      <c r="AA14" s="34"/>
      <c r="AB14" s="34"/>
      <c r="AC14" s="34"/>
      <c r="AD14" s="34"/>
      <c r="AE14" s="4"/>
      <c r="AF14" s="4"/>
      <c r="AG14" s="4"/>
      <c r="AH14" s="4"/>
      <c r="AI14" s="4"/>
      <c r="AJ14" s="4"/>
      <c r="AK14" s="4"/>
      <c r="AL14" s="4"/>
      <c r="AM14" s="39"/>
      <c r="AN14" s="40"/>
      <c r="AO14" s="35"/>
      <c r="AP14" s="35"/>
      <c r="AQ14" s="35"/>
      <c r="AR14" s="35"/>
      <c r="AS14" s="35"/>
      <c r="AT14" s="35"/>
    </row>
    <row r="15" spans="1:46" ht="13.65" customHeight="1" x14ac:dyDescent="0.2">
      <c r="A15" s="38"/>
      <c r="B15" s="4"/>
      <c r="C15" s="104" t="s">
        <v>304</v>
      </c>
      <c r="D15" s="104"/>
      <c r="E15" s="104"/>
      <c r="F15" s="104"/>
      <c r="G15" s="104"/>
      <c r="H15" s="104"/>
      <c r="I15" s="104"/>
      <c r="J15" s="104"/>
      <c r="K15" s="104"/>
      <c r="L15" s="104"/>
      <c r="M15" s="104"/>
      <c r="N15" s="104"/>
      <c r="O15" s="104"/>
      <c r="P15" s="104"/>
      <c r="Q15" s="104"/>
      <c r="R15" s="105"/>
      <c r="S15" s="590" t="s">
        <v>305</v>
      </c>
      <c r="T15" s="590"/>
      <c r="U15" s="590"/>
      <c r="V15" s="590"/>
      <c r="W15" s="590"/>
      <c r="X15" s="590"/>
      <c r="Y15" s="590"/>
      <c r="Z15" s="590"/>
      <c r="AA15" s="590"/>
      <c r="AB15" s="590"/>
      <c r="AC15" s="590"/>
      <c r="AD15" s="590"/>
      <c r="AE15" s="590"/>
      <c r="AF15" s="590"/>
      <c r="AG15" s="590"/>
      <c r="AH15" s="590"/>
      <c r="AI15" s="4"/>
      <c r="AJ15" s="4"/>
      <c r="AK15" s="4"/>
      <c r="AL15" s="4"/>
      <c r="AM15" s="39"/>
      <c r="AN15" s="40"/>
      <c r="AO15" s="35"/>
      <c r="AP15" s="35"/>
      <c r="AQ15" s="35"/>
      <c r="AR15" s="35"/>
      <c r="AS15" s="35"/>
      <c r="AT15" s="35"/>
    </row>
    <row r="16" spans="1:46" ht="13.65" customHeight="1" x14ac:dyDescent="0.25">
      <c r="A16" s="38"/>
      <c r="B16" s="4"/>
      <c r="C16" s="104"/>
      <c r="D16" s="104"/>
      <c r="E16" s="104"/>
      <c r="F16" s="104"/>
      <c r="G16" s="104"/>
      <c r="H16" s="104"/>
      <c r="I16" s="104"/>
      <c r="J16" s="104"/>
      <c r="K16" s="104"/>
      <c r="L16" s="104"/>
      <c r="M16" s="104"/>
      <c r="N16" s="104"/>
      <c r="O16" s="104"/>
      <c r="P16" s="104"/>
      <c r="Q16" s="104"/>
      <c r="R16" s="108"/>
      <c r="S16" s="35"/>
      <c r="T16" s="35"/>
      <c r="U16" s="35"/>
      <c r="V16" s="35"/>
      <c r="W16" s="35"/>
      <c r="X16" s="35"/>
      <c r="Y16" s="35"/>
      <c r="Z16" s="35"/>
      <c r="AA16" s="35"/>
      <c r="AB16" s="35"/>
      <c r="AC16" s="35"/>
      <c r="AD16" s="35"/>
      <c r="AE16" s="4"/>
      <c r="AF16" s="4"/>
      <c r="AG16" s="4"/>
      <c r="AH16" s="4"/>
      <c r="AI16" s="4"/>
      <c r="AJ16" s="4"/>
      <c r="AK16" s="4"/>
      <c r="AL16" s="4"/>
      <c r="AM16" s="39"/>
      <c r="AN16" s="40"/>
      <c r="AO16" s="35"/>
      <c r="AP16" s="35"/>
      <c r="AQ16" s="35"/>
      <c r="AR16" s="35"/>
      <c r="AS16" s="35"/>
      <c r="AT16" s="35"/>
    </row>
    <row r="17" spans="1:46" ht="13.65" customHeight="1" x14ac:dyDescent="0.2">
      <c r="A17" s="38"/>
      <c r="B17" s="4"/>
      <c r="C17" s="104" t="s">
        <v>109</v>
      </c>
      <c r="D17" s="104"/>
      <c r="E17" s="104"/>
      <c r="F17" s="104"/>
      <c r="G17" s="104"/>
      <c r="H17" s="104"/>
      <c r="I17" s="104"/>
      <c r="J17" s="104"/>
      <c r="K17" s="104"/>
      <c r="L17" s="104"/>
      <c r="M17" s="104"/>
      <c r="N17" s="104"/>
      <c r="O17" s="104"/>
      <c r="P17" s="104"/>
      <c r="Q17" s="104"/>
      <c r="R17" s="105"/>
      <c r="S17" s="590" t="s">
        <v>306</v>
      </c>
      <c r="T17" s="590"/>
      <c r="U17" s="590"/>
      <c r="V17" s="590"/>
      <c r="W17" s="590"/>
      <c r="X17" s="590"/>
      <c r="Y17" s="590"/>
      <c r="Z17" s="590"/>
      <c r="AA17" s="590"/>
      <c r="AB17" s="590"/>
      <c r="AC17" s="590"/>
      <c r="AD17" s="590"/>
      <c r="AE17" s="590"/>
      <c r="AF17" s="590"/>
      <c r="AG17" s="590"/>
      <c r="AH17" s="590"/>
      <c r="AI17" s="4"/>
      <c r="AJ17" s="4"/>
      <c r="AK17" s="4"/>
      <c r="AL17" s="4"/>
      <c r="AM17" s="39"/>
      <c r="AN17" s="40"/>
      <c r="AO17" s="35"/>
      <c r="AP17" s="35"/>
      <c r="AQ17" s="35"/>
      <c r="AR17" s="35"/>
      <c r="AS17" s="35"/>
      <c r="AT17" s="35"/>
    </row>
    <row r="18" spans="1:46" ht="13.65" customHeight="1" x14ac:dyDescent="0.2">
      <c r="A18" s="38"/>
      <c r="B18" s="4"/>
      <c r="C18" s="104"/>
      <c r="D18" s="104"/>
      <c r="E18" s="104"/>
      <c r="F18" s="104"/>
      <c r="G18" s="104"/>
      <c r="H18" s="104"/>
      <c r="I18" s="104"/>
      <c r="J18" s="104"/>
      <c r="K18" s="104"/>
      <c r="L18" s="104"/>
      <c r="M18" s="104"/>
      <c r="N18" s="104"/>
      <c r="O18" s="104"/>
      <c r="P18" s="104"/>
      <c r="Q18" s="104"/>
      <c r="R18" s="106"/>
      <c r="S18" s="34"/>
      <c r="T18" s="34"/>
      <c r="U18" s="4"/>
      <c r="V18" s="4"/>
      <c r="W18" s="4"/>
      <c r="X18" s="4"/>
      <c r="Y18" s="4"/>
      <c r="Z18" s="4"/>
      <c r="AA18" s="4"/>
      <c r="AB18" s="4"/>
      <c r="AC18" s="4"/>
      <c r="AD18" s="4"/>
      <c r="AE18" s="4"/>
      <c r="AF18" s="4"/>
      <c r="AG18" s="4"/>
      <c r="AH18" s="4"/>
      <c r="AI18" s="4"/>
      <c r="AJ18" s="4"/>
      <c r="AK18" s="4"/>
      <c r="AL18" s="4"/>
      <c r="AM18" s="39"/>
      <c r="AN18" s="40"/>
      <c r="AO18" s="35"/>
      <c r="AP18" s="35"/>
      <c r="AQ18" s="35"/>
      <c r="AR18" s="35"/>
      <c r="AS18" s="35"/>
      <c r="AT18" s="35"/>
    </row>
    <row r="19" spans="1:46" ht="13.65" customHeight="1" x14ac:dyDescent="0.2">
      <c r="A19" s="38"/>
      <c r="B19" s="4"/>
      <c r="C19" s="104" t="s">
        <v>307</v>
      </c>
      <c r="D19" s="104"/>
      <c r="E19" s="104"/>
      <c r="F19" s="104"/>
      <c r="G19" s="104"/>
      <c r="H19" s="104"/>
      <c r="I19" s="104"/>
      <c r="J19" s="104"/>
      <c r="K19" s="104"/>
      <c r="L19" s="104"/>
      <c r="M19" s="104"/>
      <c r="N19" s="104"/>
      <c r="O19" s="104"/>
      <c r="P19" s="104"/>
      <c r="Q19" s="104"/>
      <c r="R19" s="105"/>
      <c r="S19" s="590" t="s">
        <v>359</v>
      </c>
      <c r="T19" s="590"/>
      <c r="U19" s="590"/>
      <c r="V19" s="590"/>
      <c r="W19" s="590"/>
      <c r="X19" s="590"/>
      <c r="Y19" s="590"/>
      <c r="Z19" s="590"/>
      <c r="AA19" s="590"/>
      <c r="AB19" s="590"/>
      <c r="AC19" s="590"/>
      <c r="AD19" s="590"/>
      <c r="AE19" s="590"/>
      <c r="AF19" s="590"/>
      <c r="AG19" s="590"/>
      <c r="AH19" s="590"/>
      <c r="AI19" s="4"/>
      <c r="AJ19" s="4"/>
      <c r="AK19" s="4"/>
      <c r="AL19" s="4"/>
      <c r="AM19" s="39"/>
      <c r="AN19" s="40"/>
      <c r="AO19" s="113"/>
      <c r="AP19" s="109" t="s">
        <v>359</v>
      </c>
      <c r="AQ19" s="110" t="s">
        <v>308</v>
      </c>
      <c r="AR19" s="110" t="s">
        <v>309</v>
      </c>
      <c r="AS19" s="110" t="s">
        <v>310</v>
      </c>
      <c r="AT19" s="110" t="s">
        <v>311</v>
      </c>
    </row>
    <row r="20" spans="1:46" ht="13.65" customHeight="1" x14ac:dyDescent="0.2">
      <c r="A20" s="38"/>
      <c r="B20" s="4"/>
      <c r="C20" s="104"/>
      <c r="D20" s="104"/>
      <c r="E20" s="104"/>
      <c r="F20" s="104"/>
      <c r="G20" s="104"/>
      <c r="H20" s="104"/>
      <c r="I20" s="104"/>
      <c r="J20" s="104"/>
      <c r="K20" s="104"/>
      <c r="L20" s="104"/>
      <c r="M20" s="104"/>
      <c r="N20" s="104"/>
      <c r="O20" s="104"/>
      <c r="P20" s="104"/>
      <c r="Q20" s="104"/>
      <c r="R20" s="106"/>
      <c r="S20" s="4"/>
      <c r="T20" s="4"/>
      <c r="U20" s="4"/>
      <c r="V20" s="4"/>
      <c r="W20" s="4"/>
      <c r="X20" s="4"/>
      <c r="Y20" s="4"/>
      <c r="Z20" s="4"/>
      <c r="AA20" s="4"/>
      <c r="AB20" s="4"/>
      <c r="AC20" s="4"/>
      <c r="AD20" s="4"/>
      <c r="AE20" s="4"/>
      <c r="AF20" s="4"/>
      <c r="AG20" s="4"/>
      <c r="AH20" s="4"/>
      <c r="AI20" s="4"/>
      <c r="AJ20" s="4"/>
      <c r="AK20" s="4"/>
      <c r="AL20" s="4"/>
      <c r="AM20" s="39"/>
      <c r="AN20" s="40"/>
      <c r="AO20" s="35"/>
      <c r="AP20" s="111"/>
      <c r="AQ20" s="111"/>
      <c r="AR20" s="111"/>
      <c r="AS20" s="111"/>
      <c r="AT20" s="111"/>
    </row>
    <row r="21" spans="1:46" ht="13.65" customHeight="1" x14ac:dyDescent="0.2">
      <c r="A21" s="38"/>
      <c r="B21" s="4"/>
      <c r="C21" s="104" t="s">
        <v>12</v>
      </c>
      <c r="D21" s="104"/>
      <c r="E21" s="104"/>
      <c r="F21" s="104"/>
      <c r="G21" s="104"/>
      <c r="H21" s="104"/>
      <c r="I21" s="104"/>
      <c r="J21" s="104"/>
      <c r="K21" s="104"/>
      <c r="L21" s="104"/>
      <c r="M21" s="104"/>
      <c r="N21" s="104"/>
      <c r="O21" s="104"/>
      <c r="P21" s="104"/>
      <c r="Q21" s="104"/>
      <c r="R21" s="105"/>
      <c r="S21" s="590" t="s">
        <v>312</v>
      </c>
      <c r="T21" s="590"/>
      <c r="U21" s="590"/>
      <c r="V21" s="590"/>
      <c r="W21" s="590"/>
      <c r="X21" s="590"/>
      <c r="Y21" s="590"/>
      <c r="Z21" s="590"/>
      <c r="AA21" s="590"/>
      <c r="AB21" s="590"/>
      <c r="AC21" s="590"/>
      <c r="AD21" s="590"/>
      <c r="AE21" s="590"/>
      <c r="AF21" s="590"/>
      <c r="AG21" s="590"/>
      <c r="AH21" s="590"/>
      <c r="AI21" s="4"/>
      <c r="AJ21" s="4"/>
      <c r="AK21" s="4"/>
      <c r="AL21" s="4"/>
      <c r="AM21" s="39"/>
      <c r="AN21" s="40"/>
      <c r="AO21" s="35"/>
      <c r="AP21" s="35"/>
      <c r="AQ21" s="35"/>
      <c r="AR21" s="35"/>
      <c r="AS21" s="35"/>
      <c r="AT21" s="35"/>
    </row>
    <row r="22" spans="1:46" ht="13.65" customHeight="1" x14ac:dyDescent="0.2">
      <c r="A22" s="38"/>
      <c r="B22" s="4"/>
      <c r="C22" s="104"/>
      <c r="D22" s="104"/>
      <c r="E22" s="104"/>
      <c r="F22" s="104"/>
      <c r="G22" s="104"/>
      <c r="H22" s="104"/>
      <c r="I22" s="104"/>
      <c r="J22" s="104"/>
      <c r="K22" s="104"/>
      <c r="L22" s="104"/>
      <c r="M22" s="104"/>
      <c r="N22" s="104"/>
      <c r="O22" s="104"/>
      <c r="P22" s="104"/>
      <c r="Q22" s="104"/>
      <c r="R22" s="106"/>
      <c r="S22" s="34"/>
      <c r="T22" s="34"/>
      <c r="U22" s="4"/>
      <c r="V22" s="4"/>
      <c r="W22" s="4"/>
      <c r="X22" s="4"/>
      <c r="Y22" s="4"/>
      <c r="Z22" s="4"/>
      <c r="AA22" s="4"/>
      <c r="AB22" s="4"/>
      <c r="AC22" s="4"/>
      <c r="AD22" s="4"/>
      <c r="AE22" s="4"/>
      <c r="AF22" s="4"/>
      <c r="AG22" s="4"/>
      <c r="AH22" s="4"/>
      <c r="AI22" s="4"/>
      <c r="AJ22" s="4"/>
      <c r="AK22" s="4"/>
      <c r="AL22" s="4"/>
      <c r="AM22" s="39"/>
      <c r="AN22" s="112"/>
      <c r="AO22" s="35"/>
      <c r="AP22" s="35"/>
      <c r="AQ22" s="35"/>
      <c r="AR22" s="35"/>
      <c r="AS22" s="35"/>
      <c r="AT22" s="35"/>
    </row>
    <row r="23" spans="1:46" ht="13.65" customHeight="1" x14ac:dyDescent="0.2">
      <c r="A23" s="38"/>
      <c r="B23" s="4"/>
      <c r="C23" s="104" t="s">
        <v>24</v>
      </c>
      <c r="D23" s="104"/>
      <c r="E23" s="104"/>
      <c r="F23" s="104"/>
      <c r="G23" s="104"/>
      <c r="H23" s="104"/>
      <c r="I23" s="104"/>
      <c r="J23" s="104"/>
      <c r="K23" s="104"/>
      <c r="L23" s="104"/>
      <c r="M23" s="104"/>
      <c r="N23" s="104"/>
      <c r="O23" s="104"/>
      <c r="P23" s="104"/>
      <c r="Q23" s="104"/>
      <c r="R23" s="105"/>
      <c r="S23" s="590" t="s">
        <v>313</v>
      </c>
      <c r="T23" s="590"/>
      <c r="U23" s="590"/>
      <c r="V23" s="590"/>
      <c r="W23" s="590"/>
      <c r="X23" s="590"/>
      <c r="Y23" s="590"/>
      <c r="Z23" s="590"/>
      <c r="AA23" s="590"/>
      <c r="AB23" s="590"/>
      <c r="AC23" s="590"/>
      <c r="AD23" s="590"/>
      <c r="AE23" s="590"/>
      <c r="AF23" s="590"/>
      <c r="AG23" s="590"/>
      <c r="AH23" s="590"/>
      <c r="AI23" s="4"/>
      <c r="AJ23" s="4"/>
      <c r="AK23" s="4"/>
      <c r="AL23" s="4"/>
      <c r="AM23" s="39"/>
      <c r="AN23" s="40"/>
      <c r="AO23" s="35"/>
      <c r="AP23" s="35"/>
      <c r="AQ23" s="35"/>
      <c r="AR23" s="35"/>
      <c r="AS23" s="35"/>
      <c r="AT23" s="35"/>
    </row>
    <row r="24" spans="1:46" ht="13.65" customHeight="1" x14ac:dyDescent="0.2">
      <c r="A24" s="38"/>
      <c r="B24" s="4"/>
      <c r="C24" s="9"/>
      <c r="D24" s="9"/>
      <c r="E24" s="9"/>
      <c r="F24" s="9"/>
      <c r="G24" s="9"/>
      <c r="H24" s="9"/>
      <c r="I24" s="9"/>
      <c r="J24" s="9"/>
      <c r="K24" s="9"/>
      <c r="L24" s="9"/>
      <c r="M24" s="9"/>
      <c r="N24" s="4"/>
      <c r="O24" s="4"/>
      <c r="P24" s="4"/>
      <c r="Q24" s="4"/>
      <c r="R24" s="4"/>
      <c r="S24" s="4"/>
      <c r="T24" s="4"/>
      <c r="U24" s="4"/>
      <c r="V24" s="4"/>
      <c r="W24" s="4"/>
      <c r="X24" s="4"/>
      <c r="Y24" s="4"/>
      <c r="Z24" s="4"/>
      <c r="AA24" s="4"/>
      <c r="AB24" s="4"/>
      <c r="AC24" s="4"/>
      <c r="AD24" s="4"/>
      <c r="AE24" s="4"/>
      <c r="AF24" s="4"/>
      <c r="AG24" s="4"/>
      <c r="AH24" s="4"/>
      <c r="AI24" s="4"/>
      <c r="AJ24" s="4"/>
      <c r="AK24" s="4"/>
      <c r="AL24" s="4"/>
      <c r="AM24" s="39"/>
    </row>
    <row r="25" spans="1:46" ht="13.65" customHeight="1" x14ac:dyDescent="0.2">
      <c r="A25" s="38"/>
      <c r="B25" s="4"/>
      <c r="C25" s="9"/>
      <c r="D25" s="9"/>
      <c r="E25" s="9"/>
      <c r="F25" s="9"/>
      <c r="G25" s="9"/>
      <c r="H25" s="9"/>
      <c r="I25" s="9"/>
      <c r="J25" s="9"/>
      <c r="K25" s="9"/>
      <c r="L25" s="9"/>
      <c r="M25" s="9"/>
      <c r="N25" s="4"/>
      <c r="O25" s="4"/>
      <c r="P25" s="4"/>
      <c r="Q25" s="4"/>
      <c r="R25" s="4"/>
      <c r="S25" s="4"/>
      <c r="T25" s="4"/>
      <c r="U25" s="4"/>
      <c r="V25" s="4"/>
      <c r="W25" s="4"/>
      <c r="X25" s="4"/>
      <c r="Y25" s="4"/>
      <c r="Z25" s="4"/>
      <c r="AA25" s="4"/>
      <c r="AB25" s="4"/>
      <c r="AC25" s="4"/>
      <c r="AD25" s="4"/>
      <c r="AE25" s="4"/>
      <c r="AF25" s="4"/>
      <c r="AG25" s="4"/>
      <c r="AH25" s="4"/>
      <c r="AI25" s="4"/>
      <c r="AJ25" s="4"/>
      <c r="AK25" s="4"/>
      <c r="AL25" s="4"/>
      <c r="AM25" s="39"/>
    </row>
    <row r="26" spans="1:46" ht="13.65" customHeight="1" x14ac:dyDescent="0.2">
      <c r="A26" s="38"/>
      <c r="B26" s="4"/>
      <c r="C26" s="9"/>
      <c r="D26" s="9"/>
      <c r="E26" s="9"/>
      <c r="F26" s="9"/>
      <c r="G26" s="9"/>
      <c r="H26" s="9"/>
      <c r="I26" s="9"/>
      <c r="J26" s="9"/>
      <c r="K26" s="9"/>
      <c r="L26" s="9"/>
      <c r="M26" s="9"/>
      <c r="N26" s="4"/>
      <c r="O26" s="4"/>
      <c r="P26" s="4"/>
      <c r="Q26" s="4"/>
      <c r="R26" s="4"/>
      <c r="S26" s="4"/>
      <c r="T26" s="4"/>
      <c r="U26" s="4"/>
      <c r="V26" s="4"/>
      <c r="W26" s="4"/>
      <c r="X26" s="4"/>
      <c r="Y26" s="4"/>
      <c r="Z26" s="4"/>
      <c r="AA26" s="4"/>
      <c r="AB26" s="4"/>
      <c r="AC26" s="4"/>
      <c r="AD26" s="4"/>
      <c r="AE26" s="4"/>
      <c r="AF26" s="4"/>
      <c r="AG26" s="4"/>
      <c r="AH26" s="4"/>
      <c r="AI26" s="4"/>
      <c r="AJ26" s="4"/>
      <c r="AK26" s="4"/>
      <c r="AL26" s="4"/>
      <c r="AM26" s="39"/>
    </row>
    <row r="27" spans="1:46" ht="13.65" customHeight="1" x14ac:dyDescent="0.2">
      <c r="A27" s="38"/>
      <c r="B27" s="4"/>
      <c r="C27" s="9"/>
      <c r="D27" s="9"/>
      <c r="E27" s="9"/>
      <c r="F27" s="9"/>
      <c r="G27" s="9"/>
      <c r="H27" s="9"/>
      <c r="I27" s="9"/>
      <c r="J27" s="9"/>
      <c r="K27" s="9"/>
      <c r="L27" s="9"/>
      <c r="M27" s="9"/>
      <c r="N27" s="4"/>
      <c r="O27" s="4"/>
      <c r="P27" s="4"/>
      <c r="Q27" s="4"/>
      <c r="R27" s="4"/>
      <c r="S27" s="4"/>
      <c r="T27" s="4"/>
      <c r="U27" s="4"/>
      <c r="V27" s="4"/>
      <c r="W27" s="4"/>
      <c r="X27" s="4"/>
      <c r="Y27" s="4"/>
      <c r="Z27" s="4"/>
      <c r="AA27" s="4"/>
      <c r="AB27" s="4"/>
      <c r="AC27" s="4"/>
      <c r="AD27" s="4"/>
      <c r="AE27" s="4"/>
      <c r="AF27" s="4"/>
      <c r="AG27" s="4"/>
      <c r="AH27" s="4"/>
      <c r="AI27" s="4"/>
      <c r="AJ27" s="4"/>
      <c r="AK27" s="4"/>
      <c r="AL27" s="4"/>
      <c r="AM27" s="39"/>
    </row>
    <row r="28" spans="1:46" ht="13.65" customHeight="1" x14ac:dyDescent="0.2">
      <c r="A28" s="38"/>
      <c r="B28" s="4"/>
      <c r="C28" s="9"/>
      <c r="D28" s="9"/>
      <c r="E28" s="9"/>
      <c r="F28" s="9"/>
      <c r="G28" s="9"/>
      <c r="H28" s="9"/>
      <c r="I28" s="9"/>
      <c r="J28" s="9"/>
      <c r="K28" s="9"/>
      <c r="L28" s="9"/>
      <c r="M28" s="9"/>
      <c r="N28" s="4"/>
      <c r="O28" s="4"/>
      <c r="P28" s="4"/>
      <c r="Q28" s="4"/>
      <c r="R28" s="4"/>
      <c r="S28" s="4"/>
      <c r="T28" s="4"/>
      <c r="U28" s="4"/>
      <c r="V28" s="4"/>
      <c r="W28" s="4"/>
      <c r="X28" s="4"/>
      <c r="Y28" s="4"/>
      <c r="Z28" s="4"/>
      <c r="AA28" s="4"/>
      <c r="AB28" s="4"/>
      <c r="AC28" s="4"/>
      <c r="AD28" s="4"/>
      <c r="AE28" s="4"/>
      <c r="AF28" s="4"/>
      <c r="AG28" s="4"/>
      <c r="AH28" s="4"/>
      <c r="AI28" s="4"/>
      <c r="AJ28" s="4"/>
      <c r="AK28" s="4"/>
      <c r="AL28" s="4"/>
      <c r="AM28" s="39"/>
    </row>
    <row r="29" spans="1:46" ht="13.65" customHeight="1" x14ac:dyDescent="0.2">
      <c r="A29" s="38"/>
      <c r="B29" s="4"/>
      <c r="C29" s="9"/>
      <c r="D29" s="9"/>
      <c r="E29" s="9"/>
      <c r="F29" s="9"/>
      <c r="G29" s="9"/>
      <c r="H29" s="9"/>
      <c r="I29" s="9"/>
      <c r="J29" s="9"/>
      <c r="K29" s="9"/>
      <c r="L29" s="9"/>
      <c r="M29" s="9"/>
      <c r="N29" s="4"/>
      <c r="O29" s="4"/>
      <c r="P29" s="4"/>
      <c r="Q29" s="4"/>
      <c r="R29" s="4"/>
      <c r="S29" s="4"/>
      <c r="T29" s="4"/>
      <c r="U29" s="4"/>
      <c r="V29" s="4"/>
      <c r="W29" s="4"/>
      <c r="X29" s="4"/>
      <c r="Y29" s="4"/>
      <c r="Z29" s="4"/>
      <c r="AA29" s="4"/>
      <c r="AB29" s="4"/>
      <c r="AC29" s="4"/>
      <c r="AD29" s="4"/>
      <c r="AE29" s="4"/>
      <c r="AF29" s="4"/>
      <c r="AG29" s="4"/>
      <c r="AH29" s="4"/>
      <c r="AI29" s="4"/>
      <c r="AJ29" s="4"/>
      <c r="AK29" s="4"/>
      <c r="AL29" s="4"/>
      <c r="AM29" s="39"/>
    </row>
    <row r="30" spans="1:46" ht="13.65" customHeight="1" x14ac:dyDescent="0.2">
      <c r="A30" s="38"/>
      <c r="B30" s="4"/>
      <c r="C30" s="9"/>
      <c r="D30" s="9"/>
      <c r="E30" s="9"/>
      <c r="F30" s="9"/>
      <c r="G30" s="9"/>
      <c r="H30" s="9"/>
      <c r="I30" s="9"/>
      <c r="J30" s="9"/>
      <c r="K30" s="9"/>
      <c r="L30" s="9"/>
      <c r="M30" s="9"/>
      <c r="N30" s="4"/>
      <c r="O30" s="4"/>
      <c r="P30" s="4"/>
      <c r="Q30" s="4"/>
      <c r="R30" s="4"/>
      <c r="S30" s="4"/>
      <c r="T30" s="4"/>
      <c r="U30" s="4"/>
      <c r="V30" s="4"/>
      <c r="W30" s="4"/>
      <c r="X30" s="4"/>
      <c r="Y30" s="4"/>
      <c r="Z30" s="4"/>
      <c r="AA30" s="4"/>
      <c r="AB30" s="4"/>
      <c r="AC30" s="4"/>
      <c r="AD30" s="4"/>
      <c r="AE30" s="4"/>
      <c r="AF30" s="4"/>
      <c r="AG30" s="4"/>
      <c r="AH30" s="4"/>
      <c r="AI30" s="4"/>
      <c r="AJ30" s="4"/>
      <c r="AK30" s="4"/>
      <c r="AL30" s="4"/>
      <c r="AM30" s="39"/>
    </row>
    <row r="31" spans="1:46" ht="13.65" customHeight="1" x14ac:dyDescent="0.2">
      <c r="A31" s="38"/>
      <c r="B31" s="4"/>
      <c r="C31" s="9"/>
      <c r="D31" s="9"/>
      <c r="E31" s="9"/>
      <c r="F31" s="9"/>
      <c r="G31" s="9"/>
      <c r="H31" s="9"/>
      <c r="I31" s="9"/>
      <c r="J31" s="9"/>
      <c r="K31" s="9"/>
      <c r="L31" s="9"/>
      <c r="M31" s="9"/>
      <c r="N31" s="4"/>
      <c r="O31" s="4"/>
      <c r="P31" s="4"/>
      <c r="Q31" s="4"/>
      <c r="R31" s="4"/>
      <c r="S31" s="4"/>
      <c r="T31" s="4"/>
      <c r="U31" s="4"/>
      <c r="V31" s="4"/>
      <c r="W31" s="4"/>
      <c r="X31" s="4"/>
      <c r="Y31" s="4"/>
      <c r="Z31" s="4"/>
      <c r="AA31" s="4"/>
      <c r="AB31" s="4"/>
      <c r="AC31" s="4"/>
      <c r="AD31" s="4"/>
      <c r="AE31" s="4"/>
      <c r="AF31" s="4"/>
      <c r="AG31" s="4"/>
      <c r="AH31" s="4"/>
      <c r="AI31" s="4"/>
      <c r="AJ31" s="4"/>
      <c r="AK31" s="4"/>
      <c r="AL31" s="4"/>
      <c r="AM31" s="39"/>
    </row>
    <row r="32" spans="1:46" ht="13.65" customHeight="1" x14ac:dyDescent="0.2">
      <c r="A32" s="38"/>
      <c r="B32" s="4"/>
      <c r="C32" s="9"/>
      <c r="D32" s="9"/>
      <c r="E32" s="9"/>
      <c r="F32" s="9"/>
      <c r="G32" s="9"/>
      <c r="H32" s="9"/>
      <c r="I32" s="9"/>
      <c r="J32" s="9"/>
      <c r="K32" s="9"/>
      <c r="L32" s="9"/>
      <c r="M32" s="9"/>
      <c r="N32" s="4"/>
      <c r="O32" s="4"/>
      <c r="P32" s="4"/>
      <c r="Q32" s="4"/>
      <c r="R32" s="4"/>
      <c r="S32" s="4"/>
      <c r="T32" s="4"/>
      <c r="U32" s="4"/>
      <c r="V32" s="4"/>
      <c r="W32" s="4"/>
      <c r="X32" s="4"/>
      <c r="Y32" s="4"/>
      <c r="Z32" s="4"/>
      <c r="AA32" s="4"/>
      <c r="AB32" s="4"/>
      <c r="AC32" s="4"/>
      <c r="AD32" s="4"/>
      <c r="AE32" s="4"/>
      <c r="AF32" s="4"/>
      <c r="AG32" s="4"/>
      <c r="AH32" s="4"/>
      <c r="AI32" s="4"/>
      <c r="AJ32" s="4"/>
      <c r="AK32" s="4"/>
      <c r="AL32" s="4"/>
      <c r="AM32" s="39"/>
    </row>
    <row r="33" spans="1:39" s="35" customFormat="1" ht="13.65" customHeight="1" x14ac:dyDescent="0.2">
      <c r="A33" s="38"/>
      <c r="B33" s="4"/>
      <c r="C33" s="9"/>
      <c r="D33" s="9"/>
      <c r="E33" s="9"/>
      <c r="F33" s="9"/>
      <c r="G33" s="9"/>
      <c r="H33" s="9"/>
      <c r="I33" s="9"/>
      <c r="J33" s="9"/>
      <c r="K33" s="9"/>
      <c r="L33" s="9"/>
      <c r="M33" s="9"/>
      <c r="N33" s="4"/>
      <c r="O33" s="4"/>
      <c r="P33" s="4"/>
      <c r="Q33" s="4"/>
      <c r="R33" s="4"/>
      <c r="S33" s="4"/>
      <c r="T33" s="4"/>
      <c r="U33" s="4"/>
      <c r="V33" s="4"/>
      <c r="W33" s="4"/>
      <c r="X33" s="4"/>
      <c r="Y33" s="4"/>
      <c r="Z33" s="4"/>
      <c r="AA33" s="4"/>
      <c r="AB33" s="4"/>
      <c r="AC33" s="4"/>
      <c r="AD33" s="4"/>
      <c r="AE33" s="4"/>
      <c r="AF33" s="4"/>
      <c r="AG33" s="4"/>
      <c r="AH33" s="4"/>
      <c r="AI33" s="4"/>
      <c r="AJ33" s="4"/>
      <c r="AK33" s="4"/>
      <c r="AL33" s="4"/>
      <c r="AM33" s="39"/>
    </row>
    <row r="34" spans="1:39" s="35" customFormat="1" ht="13.65" customHeight="1" x14ac:dyDescent="0.2">
      <c r="A34" s="38"/>
      <c r="B34" s="4"/>
      <c r="C34" s="9"/>
      <c r="D34" s="9"/>
      <c r="E34" s="9"/>
      <c r="F34" s="9"/>
      <c r="G34" s="9"/>
      <c r="H34" s="9"/>
      <c r="I34" s="9"/>
      <c r="J34" s="9"/>
      <c r="K34" s="9"/>
      <c r="L34" s="9"/>
      <c r="M34" s="9"/>
      <c r="N34" s="4"/>
      <c r="O34" s="4"/>
      <c r="P34" s="4"/>
      <c r="Q34" s="4"/>
      <c r="R34" s="4"/>
      <c r="S34" s="4"/>
      <c r="T34" s="4"/>
      <c r="U34" s="4"/>
      <c r="V34" s="4"/>
      <c r="W34" s="4"/>
      <c r="X34" s="4"/>
      <c r="Y34" s="4"/>
      <c r="Z34" s="4"/>
      <c r="AA34" s="4"/>
      <c r="AB34" s="4"/>
      <c r="AC34" s="4"/>
      <c r="AD34" s="4"/>
      <c r="AE34" s="4"/>
      <c r="AF34" s="4"/>
      <c r="AG34" s="4"/>
      <c r="AH34" s="4"/>
      <c r="AI34" s="4"/>
      <c r="AJ34" s="4"/>
      <c r="AK34" s="4"/>
      <c r="AL34" s="4"/>
      <c r="AM34" s="39"/>
    </row>
    <row r="35" spans="1:39" s="35" customFormat="1" ht="13.65" customHeight="1" x14ac:dyDescent="0.2">
      <c r="A35" s="38"/>
      <c r="B35" s="4"/>
      <c r="C35" s="9"/>
      <c r="D35" s="9"/>
      <c r="E35" s="9"/>
      <c r="F35" s="9"/>
      <c r="G35" s="9"/>
      <c r="H35" s="9"/>
      <c r="I35" s="9"/>
      <c r="J35" s="9"/>
      <c r="K35" s="9"/>
      <c r="L35" s="9"/>
      <c r="M35" s="9"/>
      <c r="N35" s="4"/>
      <c r="O35" s="4"/>
      <c r="P35" s="4"/>
      <c r="Q35" s="4"/>
      <c r="R35" s="4"/>
      <c r="S35" s="4"/>
      <c r="T35" s="4"/>
      <c r="U35" s="4"/>
      <c r="V35" s="4"/>
      <c r="W35" s="4"/>
      <c r="X35" s="4"/>
      <c r="Y35" s="4"/>
      <c r="Z35" s="4"/>
      <c r="AA35" s="4"/>
      <c r="AB35" s="4"/>
      <c r="AC35" s="4"/>
      <c r="AD35" s="4"/>
      <c r="AE35" s="4"/>
      <c r="AF35" s="4"/>
      <c r="AG35" s="4"/>
      <c r="AH35" s="4"/>
      <c r="AI35" s="4"/>
      <c r="AJ35" s="4"/>
      <c r="AK35" s="4"/>
      <c r="AL35" s="4"/>
      <c r="AM35" s="39"/>
    </row>
    <row r="36" spans="1:39" s="35" customFormat="1" ht="13.65" customHeight="1" x14ac:dyDescent="0.2">
      <c r="A36" s="38"/>
      <c r="B36" s="4"/>
      <c r="C36" s="9"/>
      <c r="D36" s="9"/>
      <c r="E36" s="9"/>
      <c r="F36" s="9"/>
      <c r="G36" s="9"/>
      <c r="H36" s="9"/>
      <c r="I36" s="9"/>
      <c r="J36" s="9"/>
      <c r="K36" s="9"/>
      <c r="L36" s="9"/>
      <c r="M36" s="9"/>
      <c r="N36" s="4"/>
      <c r="O36" s="4"/>
      <c r="P36" s="4"/>
      <c r="Q36" s="4"/>
      <c r="R36" s="4"/>
      <c r="S36" s="4"/>
      <c r="T36" s="4"/>
      <c r="U36" s="4"/>
      <c r="V36" s="4"/>
      <c r="W36" s="4"/>
      <c r="X36" s="4"/>
      <c r="Y36" s="4"/>
      <c r="Z36" s="4"/>
      <c r="AA36" s="4"/>
      <c r="AB36" s="4"/>
      <c r="AC36" s="4"/>
      <c r="AD36" s="4"/>
      <c r="AE36" s="4"/>
      <c r="AF36" s="4"/>
      <c r="AG36" s="4"/>
      <c r="AH36" s="4"/>
      <c r="AI36" s="4"/>
      <c r="AJ36" s="4"/>
      <c r="AK36" s="4"/>
      <c r="AL36" s="4"/>
      <c r="AM36" s="39"/>
    </row>
    <row r="37" spans="1:39" ht="13.65" customHeight="1" x14ac:dyDescent="0.2">
      <c r="A37" s="38"/>
      <c r="B37" s="4"/>
      <c r="C37" s="9"/>
      <c r="D37" s="9"/>
      <c r="E37" s="9"/>
      <c r="F37" s="9"/>
      <c r="G37" s="9"/>
      <c r="H37" s="9"/>
      <c r="I37" s="9"/>
      <c r="J37" s="9"/>
      <c r="K37" s="9"/>
      <c r="L37" s="9"/>
      <c r="M37" s="9"/>
      <c r="N37" s="4"/>
      <c r="O37" s="4"/>
      <c r="P37" s="4"/>
      <c r="Q37" s="4"/>
      <c r="R37" s="4"/>
      <c r="S37" s="4"/>
      <c r="T37" s="4"/>
      <c r="U37" s="4"/>
      <c r="V37" s="4"/>
      <c r="W37" s="4"/>
      <c r="X37" s="4"/>
      <c r="Y37" s="4"/>
      <c r="Z37" s="4"/>
      <c r="AA37" s="4"/>
      <c r="AB37" s="4"/>
      <c r="AC37" s="4"/>
      <c r="AD37" s="4"/>
      <c r="AE37" s="4"/>
      <c r="AF37" s="4"/>
      <c r="AG37" s="4"/>
      <c r="AH37" s="4"/>
      <c r="AI37" s="4"/>
      <c r="AJ37" s="4"/>
      <c r="AK37" s="4"/>
      <c r="AL37" s="4"/>
      <c r="AM37" s="39"/>
    </row>
    <row r="38" spans="1:39" ht="13.65" customHeight="1" x14ac:dyDescent="0.2">
      <c r="A38" s="38"/>
      <c r="B38" s="4"/>
      <c r="C38" s="9"/>
      <c r="D38" s="9"/>
      <c r="E38" s="9"/>
      <c r="F38" s="9"/>
      <c r="G38" s="9"/>
      <c r="H38" s="9"/>
      <c r="I38" s="9"/>
      <c r="J38" s="9"/>
      <c r="K38" s="9"/>
      <c r="L38" s="9"/>
      <c r="M38" s="9"/>
      <c r="N38" s="4"/>
      <c r="O38" s="4"/>
      <c r="P38" s="4"/>
      <c r="Q38" s="4"/>
      <c r="R38" s="4"/>
      <c r="S38" s="4"/>
      <c r="T38" s="4"/>
      <c r="U38" s="4"/>
      <c r="V38" s="4"/>
      <c r="W38" s="4"/>
      <c r="X38" s="4"/>
      <c r="Y38" s="4"/>
      <c r="Z38" s="4"/>
      <c r="AA38" s="4"/>
      <c r="AB38" s="4"/>
      <c r="AC38" s="4"/>
      <c r="AD38" s="4"/>
      <c r="AE38" s="4"/>
      <c r="AF38" s="4"/>
      <c r="AG38" s="4"/>
      <c r="AH38" s="4"/>
      <c r="AI38" s="4"/>
      <c r="AJ38" s="4"/>
      <c r="AK38" s="4"/>
      <c r="AL38" s="4"/>
      <c r="AM38" s="39"/>
    </row>
    <row r="39" spans="1:39" ht="13.65" customHeight="1" x14ac:dyDescent="0.2">
      <c r="A39" s="38"/>
      <c r="B39" s="4"/>
      <c r="C39" s="9"/>
      <c r="D39" s="9"/>
      <c r="E39" s="9"/>
      <c r="F39" s="9"/>
      <c r="G39" s="9"/>
      <c r="H39" s="9"/>
      <c r="I39" s="9"/>
      <c r="J39" s="9"/>
      <c r="K39" s="9"/>
      <c r="L39" s="9"/>
      <c r="M39" s="9"/>
      <c r="N39" s="4"/>
      <c r="O39" s="4"/>
      <c r="P39" s="4"/>
      <c r="Q39" s="4"/>
      <c r="R39" s="4"/>
      <c r="S39" s="4"/>
      <c r="T39" s="4"/>
      <c r="U39" s="4"/>
      <c r="V39" s="4"/>
      <c r="W39" s="4"/>
      <c r="X39" s="4"/>
      <c r="Y39" s="4"/>
      <c r="Z39" s="4"/>
      <c r="AA39" s="4"/>
      <c r="AB39" s="4"/>
      <c r="AC39" s="4"/>
      <c r="AD39" s="4"/>
      <c r="AE39" s="4"/>
      <c r="AF39" s="4"/>
      <c r="AG39" s="4"/>
      <c r="AH39" s="4"/>
      <c r="AI39" s="4"/>
      <c r="AJ39" s="4"/>
      <c r="AK39" s="4"/>
      <c r="AL39" s="4"/>
      <c r="AM39" s="39"/>
    </row>
    <row r="40" spans="1:39" ht="13.65" customHeight="1" x14ac:dyDescent="0.2">
      <c r="A40" s="38"/>
      <c r="B40" s="4"/>
      <c r="C40" s="9"/>
      <c r="D40" s="9"/>
      <c r="E40" s="9"/>
      <c r="F40" s="9"/>
      <c r="G40" s="9"/>
      <c r="H40" s="9"/>
      <c r="I40" s="9"/>
      <c r="J40" s="9"/>
      <c r="K40" s="9"/>
      <c r="L40" s="9"/>
      <c r="M40" s="9"/>
      <c r="N40" s="4"/>
      <c r="O40" s="4"/>
      <c r="P40" s="4"/>
      <c r="Q40" s="4"/>
      <c r="R40" s="4"/>
      <c r="S40" s="4"/>
      <c r="T40" s="4"/>
      <c r="U40" s="4"/>
      <c r="V40" s="4"/>
      <c r="W40" s="4"/>
      <c r="X40" s="4"/>
      <c r="Y40" s="4"/>
      <c r="Z40" s="4"/>
      <c r="AA40" s="4"/>
      <c r="AB40" s="4"/>
      <c r="AC40" s="4"/>
      <c r="AD40" s="4"/>
      <c r="AE40" s="4"/>
      <c r="AF40" s="4"/>
      <c r="AG40" s="4"/>
      <c r="AH40" s="4"/>
      <c r="AI40" s="4"/>
      <c r="AJ40" s="4"/>
      <c r="AK40" s="4"/>
      <c r="AL40" s="4"/>
      <c r="AM40" s="39"/>
    </row>
    <row r="41" spans="1:39" s="35" customFormat="1" ht="13.65" customHeight="1" x14ac:dyDescent="0.2">
      <c r="A41" s="38"/>
      <c r="B41" s="4"/>
      <c r="C41" s="9"/>
      <c r="D41" s="9"/>
      <c r="E41" s="9"/>
      <c r="F41" s="9"/>
      <c r="G41" s="9"/>
      <c r="H41" s="9"/>
      <c r="I41" s="9"/>
      <c r="J41" s="9"/>
      <c r="K41" s="9"/>
      <c r="L41" s="9"/>
      <c r="M41" s="9"/>
      <c r="N41" s="4"/>
      <c r="O41" s="4"/>
      <c r="P41" s="4"/>
      <c r="Q41" s="4"/>
      <c r="R41" s="4"/>
      <c r="S41" s="4"/>
      <c r="T41" s="4"/>
      <c r="U41" s="4"/>
      <c r="V41" s="4"/>
      <c r="W41" s="4"/>
      <c r="X41" s="4"/>
      <c r="Y41" s="4"/>
      <c r="Z41" s="4"/>
      <c r="AA41" s="4"/>
      <c r="AB41" s="4"/>
      <c r="AC41" s="4"/>
      <c r="AD41" s="4"/>
      <c r="AE41" s="4"/>
      <c r="AF41" s="4"/>
      <c r="AG41" s="4"/>
      <c r="AH41" s="4"/>
      <c r="AI41" s="4"/>
      <c r="AJ41" s="4"/>
      <c r="AK41" s="4"/>
      <c r="AL41" s="4"/>
      <c r="AM41" s="39"/>
    </row>
    <row r="42" spans="1:39" ht="13.65" customHeight="1" x14ac:dyDescent="0.2">
      <c r="A42" s="38"/>
      <c r="B42" s="4"/>
      <c r="C42" s="34"/>
      <c r="D42" s="34"/>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4"/>
      <c r="AK42" s="34"/>
      <c r="AL42" s="34"/>
      <c r="AM42" s="39"/>
    </row>
    <row r="43" spans="1:39" ht="13.65" customHeight="1" x14ac:dyDescent="0.2">
      <c r="A43" s="38"/>
      <c r="B43" s="4"/>
      <c r="C43" s="34"/>
      <c r="D43" s="34"/>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4"/>
      <c r="AK43" s="34"/>
      <c r="AL43" s="34"/>
      <c r="AM43" s="39"/>
    </row>
    <row r="44" spans="1:39" ht="13.65" customHeight="1" x14ac:dyDescent="0.2">
      <c r="A44" s="38"/>
      <c r="B44" s="8"/>
      <c r="C44" s="34"/>
      <c r="D44" s="34"/>
      <c r="E44" s="34"/>
      <c r="F44" s="34"/>
      <c r="G44" s="34"/>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34"/>
      <c r="AJ44" s="34"/>
      <c r="AK44" s="34"/>
      <c r="AL44" s="34"/>
      <c r="AM44" s="39"/>
    </row>
    <row r="45" spans="1:39" ht="13.65" customHeight="1" x14ac:dyDescent="0.2">
      <c r="A45" s="38"/>
      <c r="B45" s="34"/>
      <c r="C45" s="35"/>
      <c r="D45" s="34"/>
      <c r="E45" s="34"/>
      <c r="F45" s="35"/>
      <c r="G45" s="34"/>
      <c r="H45" s="34"/>
      <c r="I45" s="34"/>
      <c r="J45" s="34"/>
      <c r="K45" s="34"/>
      <c r="L45" s="34"/>
      <c r="M45" s="34"/>
      <c r="N45" s="34"/>
      <c r="O45" s="34"/>
      <c r="P45" s="34"/>
      <c r="Q45" s="34"/>
      <c r="R45" s="34"/>
      <c r="S45" s="34"/>
      <c r="T45" s="34"/>
      <c r="U45" s="34"/>
      <c r="V45" s="34"/>
      <c r="W45" s="34"/>
      <c r="X45" s="34"/>
      <c r="Y45" s="34"/>
      <c r="Z45" s="34"/>
      <c r="AA45" s="34"/>
      <c r="AB45" s="34"/>
      <c r="AC45" s="35"/>
      <c r="AD45" s="34"/>
      <c r="AE45" s="34"/>
      <c r="AF45" s="35"/>
      <c r="AG45" s="35"/>
      <c r="AH45" s="34"/>
      <c r="AI45" s="34"/>
      <c r="AJ45" s="34"/>
      <c r="AK45" s="34"/>
      <c r="AL45" s="34"/>
      <c r="AM45" s="39"/>
    </row>
    <row r="46" spans="1:39" ht="18" customHeight="1" x14ac:dyDescent="0.2">
      <c r="A46" s="564"/>
      <c r="B46" s="565"/>
      <c r="C46" s="566"/>
      <c r="D46" s="567"/>
      <c r="E46" s="567"/>
      <c r="F46" s="567"/>
      <c r="G46" s="565"/>
      <c r="H46" s="566"/>
      <c r="I46" s="567"/>
      <c r="J46" s="567"/>
      <c r="K46" s="567"/>
      <c r="L46" s="567"/>
      <c r="M46" s="567"/>
      <c r="N46" s="567"/>
      <c r="O46" s="567"/>
      <c r="P46" s="567"/>
      <c r="Q46" s="567"/>
      <c r="R46" s="567"/>
      <c r="S46" s="567"/>
      <c r="T46" s="567"/>
      <c r="U46" s="567"/>
      <c r="V46" s="567"/>
      <c r="W46" s="567"/>
      <c r="X46" s="567"/>
      <c r="Y46" s="567"/>
      <c r="Z46" s="567"/>
      <c r="AA46" s="565"/>
      <c r="AB46" s="566"/>
      <c r="AC46" s="567"/>
      <c r="AD46" s="565"/>
      <c r="AE46" s="566"/>
      <c r="AF46" s="567"/>
      <c r="AG46" s="565"/>
      <c r="AH46" s="566"/>
      <c r="AI46" s="567"/>
      <c r="AJ46" s="565"/>
      <c r="AK46" s="566"/>
      <c r="AL46" s="567"/>
      <c r="AM46" s="568"/>
    </row>
    <row r="47" spans="1:39" ht="18" customHeight="1" x14ac:dyDescent="0.2">
      <c r="A47" s="569"/>
      <c r="B47" s="570"/>
      <c r="C47" s="571"/>
      <c r="D47" s="572"/>
      <c r="E47" s="572"/>
      <c r="F47" s="572"/>
      <c r="G47" s="570"/>
      <c r="H47" s="571"/>
      <c r="I47" s="572"/>
      <c r="J47" s="572"/>
      <c r="K47" s="572"/>
      <c r="L47" s="572"/>
      <c r="M47" s="572"/>
      <c r="N47" s="572"/>
      <c r="O47" s="572"/>
      <c r="P47" s="572"/>
      <c r="Q47" s="572"/>
      <c r="R47" s="572"/>
      <c r="S47" s="572"/>
      <c r="T47" s="572"/>
      <c r="U47" s="572"/>
      <c r="V47" s="572"/>
      <c r="W47" s="572"/>
      <c r="X47" s="572"/>
      <c r="Y47" s="572"/>
      <c r="Z47" s="572"/>
      <c r="AA47" s="570"/>
      <c r="AB47" s="571"/>
      <c r="AC47" s="572"/>
      <c r="AD47" s="570"/>
      <c r="AE47" s="571"/>
      <c r="AF47" s="572"/>
      <c r="AG47" s="570"/>
      <c r="AH47" s="571"/>
      <c r="AI47" s="572"/>
      <c r="AJ47" s="570"/>
      <c r="AK47" s="571"/>
      <c r="AL47" s="572"/>
      <c r="AM47" s="573"/>
    </row>
    <row r="48" spans="1:39" ht="18" customHeight="1" x14ac:dyDescent="0.2">
      <c r="A48" s="574"/>
      <c r="B48" s="575"/>
      <c r="C48" s="576"/>
      <c r="D48" s="577"/>
      <c r="E48" s="577"/>
      <c r="F48" s="577"/>
      <c r="G48" s="575"/>
      <c r="H48" s="576"/>
      <c r="I48" s="577"/>
      <c r="J48" s="577"/>
      <c r="K48" s="577"/>
      <c r="L48" s="577"/>
      <c r="M48" s="577"/>
      <c r="N48" s="577"/>
      <c r="O48" s="577"/>
      <c r="P48" s="577"/>
      <c r="Q48" s="577"/>
      <c r="R48" s="577"/>
      <c r="S48" s="577"/>
      <c r="T48" s="577"/>
      <c r="U48" s="577"/>
      <c r="V48" s="577"/>
      <c r="W48" s="577"/>
      <c r="X48" s="577"/>
      <c r="Y48" s="577"/>
      <c r="Z48" s="577"/>
      <c r="AA48" s="575"/>
      <c r="AB48" s="576"/>
      <c r="AC48" s="577"/>
      <c r="AD48" s="575"/>
      <c r="AE48" s="576"/>
      <c r="AF48" s="577"/>
      <c r="AG48" s="575"/>
      <c r="AH48" s="576"/>
      <c r="AI48" s="577"/>
      <c r="AJ48" s="575"/>
      <c r="AK48" s="576"/>
      <c r="AL48" s="577"/>
      <c r="AM48" s="578"/>
    </row>
    <row r="49" spans="1:39" ht="18" customHeight="1" x14ac:dyDescent="0.2">
      <c r="A49" s="574"/>
      <c r="B49" s="575"/>
      <c r="C49" s="576"/>
      <c r="D49" s="577"/>
      <c r="E49" s="577"/>
      <c r="F49" s="577"/>
      <c r="G49" s="575"/>
      <c r="H49" s="576"/>
      <c r="I49" s="577"/>
      <c r="J49" s="577"/>
      <c r="K49" s="577"/>
      <c r="L49" s="577"/>
      <c r="M49" s="577"/>
      <c r="N49" s="577"/>
      <c r="O49" s="577"/>
      <c r="P49" s="577"/>
      <c r="Q49" s="577"/>
      <c r="R49" s="577"/>
      <c r="S49" s="577"/>
      <c r="T49" s="577"/>
      <c r="U49" s="577"/>
      <c r="V49" s="577"/>
      <c r="W49" s="577"/>
      <c r="X49" s="577"/>
      <c r="Y49" s="577"/>
      <c r="Z49" s="577"/>
      <c r="AA49" s="575"/>
      <c r="AB49" s="576"/>
      <c r="AC49" s="577"/>
      <c r="AD49" s="575"/>
      <c r="AE49" s="576"/>
      <c r="AF49" s="577"/>
      <c r="AG49" s="575"/>
      <c r="AH49" s="576"/>
      <c r="AI49" s="577"/>
      <c r="AJ49" s="575"/>
      <c r="AK49" s="576"/>
      <c r="AL49" s="577"/>
      <c r="AM49" s="578"/>
    </row>
    <row r="50" spans="1:39" ht="18" customHeight="1" x14ac:dyDescent="0.2">
      <c r="A50" s="574"/>
      <c r="B50" s="575"/>
      <c r="C50" s="576"/>
      <c r="D50" s="577"/>
      <c r="E50" s="577"/>
      <c r="F50" s="577"/>
      <c r="G50" s="575"/>
      <c r="H50" s="576"/>
      <c r="I50" s="577"/>
      <c r="J50" s="577"/>
      <c r="K50" s="577"/>
      <c r="L50" s="577"/>
      <c r="M50" s="577"/>
      <c r="N50" s="577"/>
      <c r="O50" s="577"/>
      <c r="P50" s="577"/>
      <c r="Q50" s="577"/>
      <c r="R50" s="577"/>
      <c r="S50" s="577"/>
      <c r="T50" s="577"/>
      <c r="U50" s="577"/>
      <c r="V50" s="577"/>
      <c r="W50" s="577"/>
      <c r="X50" s="577"/>
      <c r="Y50" s="577"/>
      <c r="Z50" s="577"/>
      <c r="AA50" s="575"/>
      <c r="AB50" s="576"/>
      <c r="AC50" s="577"/>
      <c r="AD50" s="575"/>
      <c r="AE50" s="576"/>
      <c r="AF50" s="577"/>
      <c r="AG50" s="575"/>
      <c r="AH50" s="576"/>
      <c r="AI50" s="577"/>
      <c r="AJ50" s="575"/>
      <c r="AK50" s="576"/>
      <c r="AL50" s="577"/>
      <c r="AM50" s="578"/>
    </row>
    <row r="51" spans="1:39" ht="18" customHeight="1" x14ac:dyDescent="0.2">
      <c r="A51" s="579"/>
      <c r="B51" s="580"/>
      <c r="C51" s="581"/>
      <c r="D51" s="582"/>
      <c r="E51" s="582"/>
      <c r="F51" s="582"/>
      <c r="G51" s="580"/>
      <c r="H51" s="581"/>
      <c r="I51" s="582"/>
      <c r="J51" s="582"/>
      <c r="K51" s="582"/>
      <c r="L51" s="582"/>
      <c r="M51" s="582"/>
      <c r="N51" s="582"/>
      <c r="O51" s="582"/>
      <c r="P51" s="582"/>
      <c r="Q51" s="582"/>
      <c r="R51" s="582"/>
      <c r="S51" s="582"/>
      <c r="T51" s="582"/>
      <c r="U51" s="582"/>
      <c r="V51" s="582"/>
      <c r="W51" s="582"/>
      <c r="X51" s="582"/>
      <c r="Y51" s="582"/>
      <c r="Z51" s="582"/>
      <c r="AA51" s="580"/>
      <c r="AB51" s="581"/>
      <c r="AC51" s="582"/>
      <c r="AD51" s="580"/>
      <c r="AE51" s="581"/>
      <c r="AF51" s="582"/>
      <c r="AG51" s="580"/>
      <c r="AH51" s="581"/>
      <c r="AI51" s="582"/>
      <c r="AJ51" s="580"/>
      <c r="AK51" s="581"/>
      <c r="AL51" s="582"/>
      <c r="AM51" s="583"/>
    </row>
    <row r="52" spans="1:39" ht="18" customHeight="1" thickBot="1" x14ac:dyDescent="0.25">
      <c r="A52" s="390" t="s">
        <v>6</v>
      </c>
      <c r="B52" s="391"/>
      <c r="C52" s="392" t="s">
        <v>5</v>
      </c>
      <c r="D52" s="393"/>
      <c r="E52" s="393"/>
      <c r="F52" s="393"/>
      <c r="G52" s="391"/>
      <c r="H52" s="394" t="s">
        <v>7</v>
      </c>
      <c r="I52" s="395"/>
      <c r="J52" s="395"/>
      <c r="K52" s="395"/>
      <c r="L52" s="395"/>
      <c r="M52" s="395"/>
      <c r="N52" s="395"/>
      <c r="O52" s="395"/>
      <c r="P52" s="395"/>
      <c r="Q52" s="395"/>
      <c r="R52" s="395"/>
      <c r="S52" s="395"/>
      <c r="T52" s="395"/>
      <c r="U52" s="395"/>
      <c r="V52" s="395"/>
      <c r="W52" s="395"/>
      <c r="X52" s="395"/>
      <c r="Y52" s="395"/>
      <c r="Z52" s="395"/>
      <c r="AA52" s="396"/>
      <c r="AB52" s="387" t="s">
        <v>8</v>
      </c>
      <c r="AC52" s="388"/>
      <c r="AD52" s="397"/>
      <c r="AE52" s="387" t="s">
        <v>10</v>
      </c>
      <c r="AF52" s="388"/>
      <c r="AG52" s="397"/>
      <c r="AH52" s="387" t="s">
        <v>11</v>
      </c>
      <c r="AI52" s="388"/>
      <c r="AJ52" s="397"/>
      <c r="AK52" s="387"/>
      <c r="AL52" s="388"/>
      <c r="AM52" s="389"/>
    </row>
    <row r="53" spans="1:39" ht="18" customHeight="1" thickBot="1" x14ac:dyDescent="0.25">
      <c r="A53" s="156" t="str">
        <f>DocNo._Version_No.</f>
        <v>S-613D Version 1.0</v>
      </c>
      <c r="B53" s="157"/>
      <c r="C53" s="158"/>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386" t="s">
        <v>15</v>
      </c>
      <c r="AI53" s="386"/>
      <c r="AJ53" s="386"/>
      <c r="AK53" s="386"/>
      <c r="AL53" s="562">
        <v>9</v>
      </c>
      <c r="AM53" s="563"/>
    </row>
  </sheetData>
  <sheetProtection algorithmName="SHA-512" hashValue="dzESnLlSs7IoWN1kNmMoPs7YlkS18H70ye38hlyhG9EdrbjUbtrIk765Ly+uZZ7NaOw4WF5l2nW1Uq5mlWtHPw==" saltValue="oAZh2kz/UwSmIzAalLlAyA==" spinCount="100000" sheet="1" objects="1" scenarios="1"/>
  <mergeCells count="57">
    <mergeCell ref="S19:AH19"/>
    <mergeCell ref="S21:AH21"/>
    <mergeCell ref="A1:K2"/>
    <mergeCell ref="AC1:AM2"/>
    <mergeCell ref="L1:AB1"/>
    <mergeCell ref="L2:AB2"/>
    <mergeCell ref="S7:AH7"/>
    <mergeCell ref="S9:AH9"/>
    <mergeCell ref="S11:AH11"/>
    <mergeCell ref="S13:AH13"/>
    <mergeCell ref="S15:AH15"/>
    <mergeCell ref="S17:AH17"/>
    <mergeCell ref="A49:B49"/>
    <mergeCell ref="C49:G49"/>
    <mergeCell ref="H49:AA49"/>
    <mergeCell ref="AB49:AD49"/>
    <mergeCell ref="A46:B46"/>
    <mergeCell ref="A48:B48"/>
    <mergeCell ref="AE49:AG49"/>
    <mergeCell ref="AH49:AJ49"/>
    <mergeCell ref="AK49:AM49"/>
    <mergeCell ref="C46:G46"/>
    <mergeCell ref="H46:AA46"/>
    <mergeCell ref="AB46:AD46"/>
    <mergeCell ref="AE46:AG46"/>
    <mergeCell ref="AH46:AJ46"/>
    <mergeCell ref="AK46:AM46"/>
    <mergeCell ref="C48:G48"/>
    <mergeCell ref="H48:AA48"/>
    <mergeCell ref="AB48:AD48"/>
    <mergeCell ref="AE48:AG48"/>
    <mergeCell ref="AH48:AJ48"/>
    <mergeCell ref="H52:AA52"/>
    <mergeCell ref="AB52:AD52"/>
    <mergeCell ref="AE52:AG52"/>
    <mergeCell ref="AH52:AJ52"/>
    <mergeCell ref="A51:B51"/>
    <mergeCell ref="C51:G51"/>
    <mergeCell ref="H51:AA51"/>
    <mergeCell ref="AB51:AD51"/>
    <mergeCell ref="AE51:AG51"/>
    <mergeCell ref="S23:AH23"/>
    <mergeCell ref="AH53:AK53"/>
    <mergeCell ref="AL53:AM53"/>
    <mergeCell ref="AK48:AM48"/>
    <mergeCell ref="A50:B50"/>
    <mergeCell ref="C50:G50"/>
    <mergeCell ref="H50:AA50"/>
    <mergeCell ref="AB50:AD50"/>
    <mergeCell ref="AE50:AG50"/>
    <mergeCell ref="AH50:AJ50"/>
    <mergeCell ref="AK50:AM50"/>
    <mergeCell ref="AH51:AJ51"/>
    <mergeCell ref="AK51:AM51"/>
    <mergeCell ref="AK52:AM52"/>
    <mergeCell ref="A52:B52"/>
    <mergeCell ref="C52:G52"/>
  </mergeCells>
  <conditionalFormatting sqref="R14">
    <cfRule type="cellIs" dxfId="2" priority="2" operator="equal">
      <formula>"Pick value"</formula>
    </cfRule>
  </conditionalFormatting>
  <conditionalFormatting sqref="T14">
    <cfRule type="containsText" dxfId="1" priority="1" operator="containsText" text="Pick value">
      <formula>NOT(ISERROR(SEARCH("Pick value",T14)))</formula>
    </cfRule>
  </conditionalFormatting>
  <dataValidations count="3">
    <dataValidation type="list" allowBlank="1" sqref="P10:Q10" xr:uid="{00000000-0002-0000-0200-000000000000}">
      <formula1>#REF!</formula1>
    </dataValidation>
    <dataValidation allowBlank="1" sqref="R10" xr:uid="{00000000-0002-0000-0200-000001000000}"/>
    <dataValidation type="list" allowBlank="1" showInputMessage="1" showErrorMessage="1" sqref="S19" xr:uid="{00000000-0002-0000-0200-000002000000}">
      <formula1>$AP$19:$AT$19</formula1>
    </dataValidation>
  </dataValidations>
  <printOptions horizontalCentered="1" verticalCentered="1"/>
  <pageMargins left="0.25" right="0.25" top="0.75" bottom="0.75" header="0.3" footer="0.3"/>
  <pageSetup paperSize="9" scale="86"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ECC5FDC7-AC6A-418E-9C36-6EEA583873DA}">
            <xm:f>NOT(ISERROR(SEARCH(#REF!,R10)))</xm:f>
            <xm:f>#REF!</xm:f>
            <x14:dxf>
              <fill>
                <patternFill>
                  <bgColor rgb="FFFFFF99"/>
                </patternFill>
              </fill>
            </x14:dxf>
          </x14:cfRule>
          <xm:sqref>R10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EP60"/>
  <sheetViews>
    <sheetView showGridLines="0" zoomScaleNormal="100" zoomScaleSheetLayoutView="100" workbookViewId="0">
      <selection activeCell="B1" sqref="B1:AL1"/>
    </sheetView>
  </sheetViews>
  <sheetFormatPr defaultColWidth="9.28515625" defaultRowHeight="13.2" x14ac:dyDescent="0.25"/>
  <cols>
    <col min="1" max="27" width="2.85546875" style="25" customWidth="1"/>
    <col min="28" max="30" width="2.85546875" style="26" customWidth="1"/>
    <col min="31" max="39" width="2.85546875" style="25" customWidth="1"/>
    <col min="40" max="40" width="2.85546875" style="5" customWidth="1"/>
    <col min="41" max="41" width="32.85546875" style="20" hidden="1" customWidth="1"/>
    <col min="42" max="42" width="2.85546875" style="5" customWidth="1"/>
    <col min="43" max="43" width="9.28515625" style="13" hidden="1" customWidth="1"/>
    <col min="44" max="53" width="24.28515625" style="13" hidden="1" customWidth="1"/>
    <col min="54" max="57" width="24.28515625" style="5" hidden="1" customWidth="1"/>
    <col min="58" max="16384" width="9.28515625" style="5"/>
  </cols>
  <sheetData>
    <row r="1" spans="1:58" ht="27.6" customHeight="1" thickBot="1" x14ac:dyDescent="0.25">
      <c r="A1" s="41" t="s">
        <v>0</v>
      </c>
      <c r="B1" s="413" t="s">
        <v>358</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2" t="s">
        <v>9</v>
      </c>
    </row>
    <row r="2" spans="1:58" ht="13.65" customHeight="1" x14ac:dyDescent="0.2">
      <c r="A2" s="46">
        <f>ROW()</f>
        <v>2</v>
      </c>
      <c r="B2" s="414" t="s">
        <v>213</v>
      </c>
      <c r="C2" s="415"/>
      <c r="D2" s="415"/>
      <c r="E2" s="415"/>
      <c r="F2" s="415"/>
      <c r="G2" s="415"/>
      <c r="H2" s="415"/>
      <c r="I2" s="415"/>
      <c r="J2" s="415"/>
      <c r="K2" s="591" t="str">
        <f>Tag_No</f>
        <v>Insert tag number</v>
      </c>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2"/>
      <c r="AM2" s="612"/>
    </row>
    <row r="3" spans="1:58" ht="13.65" customHeight="1" x14ac:dyDescent="0.2">
      <c r="A3" s="46">
        <f>ROW()</f>
        <v>3</v>
      </c>
      <c r="B3" s="416" t="s">
        <v>212</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4"/>
      <c r="AM3" s="613"/>
      <c r="AQ3" s="180" t="s">
        <v>363</v>
      </c>
    </row>
    <row r="4" spans="1:58" ht="13.65" customHeight="1" x14ac:dyDescent="0.2">
      <c r="A4" s="46">
        <f>ROW()</f>
        <v>4</v>
      </c>
      <c r="B4" s="418" t="s">
        <v>30</v>
      </c>
      <c r="C4" s="419"/>
      <c r="D4" s="419"/>
      <c r="E4" s="420"/>
      <c r="F4" s="48" t="s">
        <v>105</v>
      </c>
      <c r="G4" s="48"/>
      <c r="H4" s="48"/>
      <c r="I4" s="48"/>
      <c r="J4" s="48"/>
      <c r="K4" s="48"/>
      <c r="L4" s="48"/>
      <c r="M4" s="48"/>
      <c r="N4" s="48"/>
      <c r="O4" s="48"/>
      <c r="P4" s="48"/>
      <c r="Q4" s="48"/>
      <c r="R4" s="48"/>
      <c r="S4" s="48"/>
      <c r="T4" s="48"/>
      <c r="U4" s="48" t="s">
        <v>103</v>
      </c>
      <c r="V4" s="48"/>
      <c r="W4" s="48"/>
      <c r="X4" s="48"/>
      <c r="Y4" s="48"/>
      <c r="Z4" s="48"/>
      <c r="AA4" s="48"/>
      <c r="AB4" s="49"/>
      <c r="AC4" s="49"/>
      <c r="AD4" s="49"/>
      <c r="AE4" s="61" t="s">
        <v>31</v>
      </c>
      <c r="AF4" s="48"/>
      <c r="AG4" s="48"/>
      <c r="AH4" s="48"/>
      <c r="AI4" s="48"/>
      <c r="AJ4" s="48"/>
      <c r="AK4" s="48"/>
      <c r="AL4" s="50"/>
      <c r="AM4" s="613"/>
      <c r="AO4" s="20" t="s">
        <v>32</v>
      </c>
      <c r="AQ4" s="181"/>
    </row>
    <row r="5" spans="1:58" ht="13.65" customHeight="1" x14ac:dyDescent="0.2">
      <c r="A5" s="46">
        <f>ROW()</f>
        <v>5</v>
      </c>
      <c r="B5" s="410"/>
      <c r="C5" s="411"/>
      <c r="D5" s="411"/>
      <c r="E5" s="422"/>
      <c r="F5" s="421" t="s">
        <v>104</v>
      </c>
      <c r="G5" s="421"/>
      <c r="H5" s="421"/>
      <c r="I5" s="421"/>
      <c r="J5" s="421"/>
      <c r="K5" s="421"/>
      <c r="L5" s="421"/>
      <c r="M5" s="421"/>
      <c r="N5" s="421"/>
      <c r="O5" s="421"/>
      <c r="P5" s="421"/>
      <c r="Q5" s="421"/>
      <c r="R5" s="421"/>
      <c r="S5" s="421"/>
      <c r="T5" s="421"/>
      <c r="U5" s="421"/>
      <c r="V5" s="421"/>
      <c r="W5" s="421"/>
      <c r="X5" s="421"/>
      <c r="Y5" s="421"/>
      <c r="Z5" s="421"/>
      <c r="AA5" s="421"/>
      <c r="AB5" s="421"/>
      <c r="AC5" s="421"/>
      <c r="AD5" s="421"/>
      <c r="AE5" s="51"/>
      <c r="AF5" s="52"/>
      <c r="AG5" s="52"/>
      <c r="AH5" s="52"/>
      <c r="AI5" s="52"/>
      <c r="AJ5" s="52"/>
      <c r="AK5" s="52"/>
      <c r="AL5" s="53"/>
      <c r="AM5" s="613"/>
    </row>
    <row r="6" spans="1:58" ht="13.65" customHeight="1" x14ac:dyDescent="0.2">
      <c r="A6" s="46">
        <f>ROW()</f>
        <v>6</v>
      </c>
      <c r="B6" s="404"/>
      <c r="C6" s="405"/>
      <c r="D6" s="405"/>
      <c r="E6" s="406"/>
      <c r="F6" s="405" t="s">
        <v>314</v>
      </c>
      <c r="G6" s="405"/>
      <c r="H6" s="405"/>
      <c r="I6" s="405"/>
      <c r="J6" s="405"/>
      <c r="K6" s="405"/>
      <c r="L6" s="405"/>
      <c r="M6" s="405"/>
      <c r="N6" s="405"/>
      <c r="O6" s="405"/>
      <c r="P6" s="405"/>
      <c r="Q6" s="405"/>
      <c r="R6" s="405"/>
      <c r="S6" s="405"/>
      <c r="T6" s="405"/>
      <c r="U6" s="595" t="s">
        <v>33</v>
      </c>
      <c r="V6" s="595"/>
      <c r="W6" s="595"/>
      <c r="X6" s="595"/>
      <c r="Y6" s="595"/>
      <c r="Z6" s="595"/>
      <c r="AA6" s="595"/>
      <c r="AB6" s="595"/>
      <c r="AC6" s="595"/>
      <c r="AD6" s="595"/>
      <c r="AE6" s="603"/>
      <c r="AF6" s="604"/>
      <c r="AG6" s="604"/>
      <c r="AH6" s="604"/>
      <c r="AI6" s="604"/>
      <c r="AJ6" s="604"/>
      <c r="AK6" s="604"/>
      <c r="AL6" s="605"/>
      <c r="AM6" s="613"/>
      <c r="AO6" s="33"/>
      <c r="AQ6" s="114" t="s">
        <v>33</v>
      </c>
      <c r="AR6" s="169" t="s">
        <v>34</v>
      </c>
      <c r="AS6" s="169" t="s">
        <v>35</v>
      </c>
      <c r="AT6" s="169" t="s">
        <v>36</v>
      </c>
      <c r="AU6" s="169" t="s">
        <v>37</v>
      </c>
      <c r="AV6" s="167"/>
      <c r="AW6" s="167"/>
      <c r="AX6" s="11"/>
      <c r="AY6" s="11"/>
      <c r="AZ6" s="11"/>
      <c r="BA6" s="11"/>
      <c r="BB6" s="10"/>
      <c r="BC6" s="10"/>
      <c r="BD6" s="10"/>
      <c r="BE6" s="10"/>
      <c r="BF6" s="10"/>
    </row>
    <row r="7" spans="1:58" s="35" customFormat="1" ht="13.65" customHeight="1" x14ac:dyDescent="0.2">
      <c r="A7" s="46">
        <f>ROW()</f>
        <v>7</v>
      </c>
      <c r="B7" s="404"/>
      <c r="C7" s="405"/>
      <c r="D7" s="405"/>
      <c r="E7" s="406"/>
      <c r="F7" s="404" t="s">
        <v>364</v>
      </c>
      <c r="G7" s="405"/>
      <c r="H7" s="405"/>
      <c r="I7" s="405"/>
      <c r="J7" s="405"/>
      <c r="K7" s="405"/>
      <c r="L7" s="405"/>
      <c r="M7" s="405"/>
      <c r="N7" s="405"/>
      <c r="O7" s="405"/>
      <c r="P7" s="405"/>
      <c r="Q7" s="405"/>
      <c r="R7" s="405"/>
      <c r="S7" s="405"/>
      <c r="T7" s="405"/>
      <c r="U7" s="595" t="s">
        <v>33</v>
      </c>
      <c r="V7" s="595"/>
      <c r="W7" s="595"/>
      <c r="X7" s="595"/>
      <c r="Y7" s="595"/>
      <c r="Z7" s="595"/>
      <c r="AA7" s="595"/>
      <c r="AB7" s="595"/>
      <c r="AC7" s="595"/>
      <c r="AD7" s="596"/>
      <c r="AE7" s="603"/>
      <c r="AF7" s="604"/>
      <c r="AG7" s="604"/>
      <c r="AH7" s="604"/>
      <c r="AI7" s="604"/>
      <c r="AJ7" s="604"/>
      <c r="AK7" s="604"/>
      <c r="AL7" s="605"/>
      <c r="AM7" s="613"/>
      <c r="AO7" s="33"/>
      <c r="AQ7" s="163" t="s">
        <v>33</v>
      </c>
      <c r="AR7" s="162" t="s">
        <v>360</v>
      </c>
      <c r="AS7" s="162" t="s">
        <v>361</v>
      </c>
      <c r="AT7" s="167"/>
      <c r="AU7" s="167"/>
      <c r="AV7" s="167"/>
      <c r="AW7" s="167"/>
      <c r="AX7" s="11"/>
      <c r="AY7" s="11"/>
      <c r="AZ7" s="11"/>
      <c r="BA7" s="11"/>
      <c r="BB7" s="10"/>
      <c r="BC7" s="10"/>
      <c r="BD7" s="10"/>
      <c r="BE7" s="10"/>
      <c r="BF7" s="10"/>
    </row>
    <row r="8" spans="1:58" ht="13.65" customHeight="1" x14ac:dyDescent="0.2">
      <c r="A8" s="46">
        <f>ROW()</f>
        <v>8</v>
      </c>
      <c r="B8" s="404"/>
      <c r="C8" s="405"/>
      <c r="D8" s="405"/>
      <c r="E8" s="406"/>
      <c r="F8" s="405" t="s">
        <v>379</v>
      </c>
      <c r="G8" s="405"/>
      <c r="H8" s="405"/>
      <c r="I8" s="405"/>
      <c r="J8" s="405"/>
      <c r="K8" s="405"/>
      <c r="L8" s="405"/>
      <c r="M8" s="405"/>
      <c r="N8" s="405"/>
      <c r="O8" s="405"/>
      <c r="P8" s="405"/>
      <c r="Q8" s="405"/>
      <c r="R8" s="405"/>
      <c r="S8" s="405"/>
      <c r="T8" s="405"/>
      <c r="U8" s="597" t="s">
        <v>106</v>
      </c>
      <c r="V8" s="597"/>
      <c r="W8" s="597"/>
      <c r="X8" s="597"/>
      <c r="Y8" s="597"/>
      <c r="Z8" s="597"/>
      <c r="AA8" s="597"/>
      <c r="AB8" s="597"/>
      <c r="AC8" s="597"/>
      <c r="AD8" s="597"/>
      <c r="AE8" s="603"/>
      <c r="AF8" s="604"/>
      <c r="AG8" s="604"/>
      <c r="AH8" s="604"/>
      <c r="AI8" s="604"/>
      <c r="AJ8" s="604"/>
      <c r="AK8" s="604"/>
      <c r="AL8" s="605"/>
      <c r="AM8" s="613"/>
      <c r="AQ8" s="168"/>
      <c r="AR8" s="166"/>
      <c r="AS8" s="167"/>
      <c r="AT8" s="167"/>
      <c r="AU8" s="167"/>
      <c r="AV8" s="167"/>
      <c r="AW8" s="167"/>
      <c r="AX8" s="11"/>
      <c r="AY8" s="11"/>
      <c r="AZ8" s="11"/>
      <c r="BA8" s="11"/>
      <c r="BB8" s="10"/>
      <c r="BC8" s="10"/>
      <c r="BD8" s="10"/>
      <c r="BE8" s="10"/>
      <c r="BF8" s="10"/>
    </row>
    <row r="9" spans="1:58" ht="13.65" customHeight="1" x14ac:dyDescent="0.2">
      <c r="A9" s="46">
        <f>ROW()</f>
        <v>9</v>
      </c>
      <c r="B9" s="404"/>
      <c r="C9" s="405"/>
      <c r="D9" s="405"/>
      <c r="E9" s="406"/>
      <c r="F9" s="405" t="s">
        <v>365</v>
      </c>
      <c r="G9" s="405"/>
      <c r="H9" s="405"/>
      <c r="I9" s="405"/>
      <c r="J9" s="405"/>
      <c r="K9" s="405"/>
      <c r="L9" s="405"/>
      <c r="M9" s="405"/>
      <c r="N9" s="405"/>
      <c r="O9" s="405"/>
      <c r="P9" s="405"/>
      <c r="Q9" s="405"/>
      <c r="R9" s="405"/>
      <c r="S9" s="405"/>
      <c r="T9" s="405"/>
      <c r="U9" s="597" t="s">
        <v>106</v>
      </c>
      <c r="V9" s="597"/>
      <c r="W9" s="597"/>
      <c r="X9" s="597"/>
      <c r="Y9" s="597"/>
      <c r="Z9" s="597"/>
      <c r="AA9" s="597"/>
      <c r="AB9" s="597"/>
      <c r="AC9" s="597"/>
      <c r="AD9" s="597"/>
      <c r="AE9" s="603"/>
      <c r="AF9" s="604"/>
      <c r="AG9" s="604"/>
      <c r="AH9" s="604"/>
      <c r="AI9" s="604"/>
      <c r="AJ9" s="604"/>
      <c r="AK9" s="604"/>
      <c r="AL9" s="605"/>
      <c r="AM9" s="613"/>
      <c r="AQ9" s="168"/>
      <c r="AR9" s="166"/>
      <c r="AS9" s="167"/>
      <c r="AT9" s="167"/>
      <c r="AU9" s="167"/>
      <c r="AV9" s="167"/>
      <c r="AW9" s="167"/>
      <c r="AX9" s="11"/>
      <c r="AY9" s="11"/>
      <c r="AZ9" s="11"/>
      <c r="BA9" s="11"/>
      <c r="BB9" s="10"/>
      <c r="BC9" s="10"/>
      <c r="BD9" s="10"/>
      <c r="BE9" s="10"/>
      <c r="BF9" s="10"/>
    </row>
    <row r="10" spans="1:58" ht="13.65" customHeight="1" x14ac:dyDescent="0.2">
      <c r="A10" s="46">
        <f>ROW()</f>
        <v>10</v>
      </c>
      <c r="B10" s="404"/>
      <c r="C10" s="405"/>
      <c r="D10" s="405"/>
      <c r="E10" s="406"/>
      <c r="F10" s="405" t="s">
        <v>366</v>
      </c>
      <c r="G10" s="405"/>
      <c r="H10" s="405"/>
      <c r="I10" s="405"/>
      <c r="J10" s="405"/>
      <c r="K10" s="405"/>
      <c r="L10" s="405"/>
      <c r="M10" s="405"/>
      <c r="N10" s="405"/>
      <c r="O10" s="405"/>
      <c r="P10" s="405"/>
      <c r="Q10" s="405"/>
      <c r="R10" s="405"/>
      <c r="S10" s="405"/>
      <c r="T10" s="405"/>
      <c r="U10" s="597" t="s">
        <v>106</v>
      </c>
      <c r="V10" s="597"/>
      <c r="W10" s="597"/>
      <c r="X10" s="597"/>
      <c r="Y10" s="597"/>
      <c r="Z10" s="597"/>
      <c r="AA10" s="597"/>
      <c r="AB10" s="597"/>
      <c r="AC10" s="597"/>
      <c r="AD10" s="597"/>
      <c r="AE10" s="603"/>
      <c r="AF10" s="604"/>
      <c r="AG10" s="604"/>
      <c r="AH10" s="604"/>
      <c r="AI10" s="604"/>
      <c r="AJ10" s="604"/>
      <c r="AK10" s="604"/>
      <c r="AL10" s="605"/>
      <c r="AM10" s="613"/>
      <c r="AQ10" s="168"/>
      <c r="AR10" s="166"/>
      <c r="AS10" s="167"/>
      <c r="AT10" s="167"/>
      <c r="AU10" s="167"/>
      <c r="AV10" s="167"/>
      <c r="AW10" s="167"/>
      <c r="AX10" s="11"/>
      <c r="AY10" s="11"/>
      <c r="AZ10" s="11"/>
      <c r="BA10" s="11"/>
      <c r="BB10" s="10"/>
      <c r="BC10" s="10"/>
      <c r="BD10" s="10"/>
      <c r="BE10" s="10"/>
      <c r="BF10" s="10"/>
    </row>
    <row r="11" spans="1:58" ht="13.65" customHeight="1" x14ac:dyDescent="0.2">
      <c r="A11" s="46">
        <f>ROW()</f>
        <v>11</v>
      </c>
      <c r="B11" s="404"/>
      <c r="C11" s="405"/>
      <c r="D11" s="405"/>
      <c r="E11" s="406"/>
      <c r="F11" s="405" t="s">
        <v>367</v>
      </c>
      <c r="G11" s="405"/>
      <c r="H11" s="405"/>
      <c r="I11" s="405"/>
      <c r="J11" s="405"/>
      <c r="K11" s="405"/>
      <c r="L11" s="405"/>
      <c r="M11" s="405"/>
      <c r="N11" s="405"/>
      <c r="O11" s="405"/>
      <c r="P11" s="405"/>
      <c r="Q11" s="405"/>
      <c r="R11" s="405"/>
      <c r="S11" s="405"/>
      <c r="T11" s="405"/>
      <c r="U11" s="597" t="s">
        <v>33</v>
      </c>
      <c r="V11" s="597"/>
      <c r="W11" s="597"/>
      <c r="X11" s="597"/>
      <c r="Y11" s="597"/>
      <c r="Z11" s="597"/>
      <c r="AA11" s="597"/>
      <c r="AB11" s="597"/>
      <c r="AC11" s="597"/>
      <c r="AD11" s="597"/>
      <c r="AE11" s="603"/>
      <c r="AF11" s="604"/>
      <c r="AG11" s="604"/>
      <c r="AH11" s="604"/>
      <c r="AI11" s="604"/>
      <c r="AJ11" s="604"/>
      <c r="AK11" s="604"/>
      <c r="AL11" s="605"/>
      <c r="AM11" s="613"/>
      <c r="AQ11" s="114" t="s">
        <v>33</v>
      </c>
      <c r="AR11" s="162" t="s">
        <v>218</v>
      </c>
      <c r="AS11" s="162" t="s">
        <v>722</v>
      </c>
      <c r="AT11" s="162" t="s">
        <v>219</v>
      </c>
      <c r="AU11" s="167"/>
      <c r="AV11" s="167"/>
      <c r="AW11" s="167"/>
      <c r="AX11" s="11"/>
      <c r="AY11" s="11"/>
      <c r="AZ11" s="11"/>
      <c r="BA11" s="11"/>
      <c r="BB11" s="10"/>
      <c r="BC11" s="10"/>
      <c r="BD11" s="10"/>
      <c r="BE11" s="10"/>
      <c r="BF11" s="10"/>
    </row>
    <row r="12" spans="1:58" ht="13.65" customHeight="1" x14ac:dyDescent="0.2">
      <c r="A12" s="46">
        <f>ROW()</f>
        <v>12</v>
      </c>
      <c r="B12" s="404"/>
      <c r="C12" s="405"/>
      <c r="D12" s="405"/>
      <c r="E12" s="406"/>
      <c r="F12" s="405" t="s">
        <v>380</v>
      </c>
      <c r="G12" s="405"/>
      <c r="H12" s="405"/>
      <c r="I12" s="405"/>
      <c r="J12" s="405"/>
      <c r="K12" s="405"/>
      <c r="L12" s="405"/>
      <c r="M12" s="405"/>
      <c r="N12" s="405"/>
      <c r="O12" s="405"/>
      <c r="P12" s="405"/>
      <c r="Q12" s="405"/>
      <c r="R12" s="405"/>
      <c r="S12" s="405"/>
      <c r="T12" s="405"/>
      <c r="U12" s="597" t="s">
        <v>106</v>
      </c>
      <c r="V12" s="597"/>
      <c r="W12" s="597"/>
      <c r="X12" s="597"/>
      <c r="Y12" s="597"/>
      <c r="Z12" s="597"/>
      <c r="AA12" s="597"/>
      <c r="AB12" s="597"/>
      <c r="AC12" s="597"/>
      <c r="AD12" s="597"/>
      <c r="AE12" s="603"/>
      <c r="AF12" s="604"/>
      <c r="AG12" s="604"/>
      <c r="AH12" s="604"/>
      <c r="AI12" s="604"/>
      <c r="AJ12" s="604"/>
      <c r="AK12" s="604"/>
      <c r="AL12" s="605"/>
      <c r="AM12" s="613"/>
      <c r="AQ12" s="168"/>
      <c r="AR12" s="166"/>
      <c r="AS12" s="167"/>
      <c r="AT12" s="167"/>
      <c r="AU12" s="167"/>
      <c r="AV12" s="167"/>
      <c r="AW12" s="167"/>
      <c r="AX12" s="11"/>
      <c r="AY12" s="11"/>
      <c r="AZ12" s="11"/>
      <c r="BA12" s="11"/>
      <c r="BB12" s="10"/>
      <c r="BC12" s="10"/>
      <c r="BD12" s="10"/>
      <c r="BE12" s="10"/>
      <c r="BF12" s="10"/>
    </row>
    <row r="13" spans="1:58" ht="13.65" customHeight="1" x14ac:dyDescent="0.2">
      <c r="A13" s="46">
        <f>ROW()</f>
        <v>13</v>
      </c>
      <c r="B13" s="404"/>
      <c r="C13" s="405"/>
      <c r="D13" s="405"/>
      <c r="E13" s="406"/>
      <c r="F13" s="405" t="s">
        <v>368</v>
      </c>
      <c r="G13" s="405"/>
      <c r="H13" s="405"/>
      <c r="I13" s="405"/>
      <c r="J13" s="405"/>
      <c r="K13" s="405"/>
      <c r="L13" s="405"/>
      <c r="M13" s="405"/>
      <c r="N13" s="405"/>
      <c r="O13" s="405"/>
      <c r="P13" s="405"/>
      <c r="Q13" s="405"/>
      <c r="R13" s="405"/>
      <c r="S13" s="405"/>
      <c r="T13" s="405"/>
      <c r="U13" s="595" t="s">
        <v>106</v>
      </c>
      <c r="V13" s="595"/>
      <c r="W13" s="595"/>
      <c r="X13" s="595"/>
      <c r="Y13" s="595"/>
      <c r="Z13" s="595"/>
      <c r="AA13" s="595"/>
      <c r="AB13" s="595"/>
      <c r="AC13" s="595"/>
      <c r="AD13" s="595"/>
      <c r="AE13" s="603"/>
      <c r="AF13" s="604"/>
      <c r="AG13" s="604"/>
      <c r="AH13" s="604"/>
      <c r="AI13" s="604"/>
      <c r="AJ13" s="604"/>
      <c r="AK13" s="604"/>
      <c r="AL13" s="605"/>
      <c r="AM13" s="613"/>
      <c r="AQ13" s="168"/>
      <c r="AR13" s="166"/>
      <c r="AS13" s="167"/>
      <c r="AT13" s="167"/>
      <c r="AU13" s="167"/>
      <c r="AV13" s="167"/>
      <c r="AW13" s="167"/>
      <c r="AX13" s="11"/>
      <c r="AY13" s="11"/>
      <c r="AZ13" s="11"/>
      <c r="BA13" s="11"/>
      <c r="BB13" s="10"/>
      <c r="BC13" s="10"/>
      <c r="BD13" s="10"/>
      <c r="BE13" s="10"/>
      <c r="BF13" s="10"/>
    </row>
    <row r="14" spans="1:58" ht="13.65" customHeight="1" x14ac:dyDescent="0.2">
      <c r="A14" s="46">
        <f>ROW()</f>
        <v>14</v>
      </c>
      <c r="B14" s="404"/>
      <c r="C14" s="405"/>
      <c r="D14" s="405"/>
      <c r="E14" s="406"/>
      <c r="F14" s="405" t="s">
        <v>369</v>
      </c>
      <c r="G14" s="405"/>
      <c r="H14" s="405"/>
      <c r="I14" s="405"/>
      <c r="J14" s="405"/>
      <c r="K14" s="405"/>
      <c r="L14" s="405"/>
      <c r="M14" s="405"/>
      <c r="N14" s="405"/>
      <c r="O14" s="405"/>
      <c r="P14" s="405"/>
      <c r="Q14" s="405"/>
      <c r="R14" s="405"/>
      <c r="S14" s="405"/>
      <c r="T14" s="405"/>
      <c r="U14" s="595" t="s">
        <v>33</v>
      </c>
      <c r="V14" s="595"/>
      <c r="W14" s="595"/>
      <c r="X14" s="595"/>
      <c r="Y14" s="595"/>
      <c r="Z14" s="595"/>
      <c r="AA14" s="595"/>
      <c r="AB14" s="595"/>
      <c r="AC14" s="595"/>
      <c r="AD14" s="595"/>
      <c r="AE14" s="603"/>
      <c r="AF14" s="604"/>
      <c r="AG14" s="604"/>
      <c r="AH14" s="604"/>
      <c r="AI14" s="604"/>
      <c r="AJ14" s="604"/>
      <c r="AK14" s="604"/>
      <c r="AL14" s="605"/>
      <c r="AM14" s="613"/>
      <c r="AQ14" s="114" t="s">
        <v>33</v>
      </c>
      <c r="AR14" s="169" t="s">
        <v>38</v>
      </c>
      <c r="AS14" s="169" t="s">
        <v>39</v>
      </c>
      <c r="AT14" s="169" t="s">
        <v>124</v>
      </c>
      <c r="AU14" s="167"/>
      <c r="AV14" s="167"/>
      <c r="AW14" s="167"/>
      <c r="AX14" s="11"/>
      <c r="AY14" s="11"/>
      <c r="AZ14" s="11"/>
      <c r="BA14" s="11"/>
      <c r="BB14" s="10"/>
      <c r="BC14" s="10"/>
      <c r="BD14" s="10"/>
      <c r="BE14" s="10"/>
      <c r="BF14" s="10"/>
    </row>
    <row r="15" spans="1:58" ht="13.65" customHeight="1" x14ac:dyDescent="0.2">
      <c r="A15" s="46">
        <f>ROW()</f>
        <v>15</v>
      </c>
      <c r="B15" s="410"/>
      <c r="C15" s="411"/>
      <c r="D15" s="411"/>
      <c r="E15" s="411"/>
      <c r="F15" s="421" t="s">
        <v>498</v>
      </c>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52"/>
      <c r="AF15" s="52"/>
      <c r="AG15" s="52"/>
      <c r="AH15" s="52"/>
      <c r="AI15" s="52"/>
      <c r="AJ15" s="52"/>
      <c r="AK15" s="52"/>
      <c r="AL15" s="53"/>
      <c r="AM15" s="613"/>
      <c r="AQ15" s="168"/>
      <c r="AR15" s="168"/>
      <c r="AS15" s="168"/>
      <c r="AT15" s="168"/>
      <c r="AU15" s="168"/>
      <c r="AV15" s="168"/>
      <c r="AW15" s="168"/>
    </row>
    <row r="16" spans="1:58" ht="13.65" customHeight="1" x14ac:dyDescent="0.2">
      <c r="A16" s="46">
        <f>ROW()</f>
        <v>16</v>
      </c>
      <c r="B16" s="404"/>
      <c r="C16" s="405"/>
      <c r="D16" s="405"/>
      <c r="E16" s="406"/>
      <c r="F16" s="407" t="s">
        <v>159</v>
      </c>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9"/>
      <c r="AE16" s="404"/>
      <c r="AF16" s="405"/>
      <c r="AG16" s="405"/>
      <c r="AH16" s="405"/>
      <c r="AI16" s="405"/>
      <c r="AJ16" s="405"/>
      <c r="AK16" s="405"/>
      <c r="AL16" s="406"/>
      <c r="AM16" s="613"/>
      <c r="AQ16" s="167"/>
      <c r="AR16" s="167"/>
      <c r="AS16" s="167"/>
      <c r="AT16" s="167"/>
      <c r="AU16" s="167"/>
      <c r="AV16" s="167"/>
      <c r="AW16" s="167"/>
      <c r="AX16" s="11"/>
      <c r="AY16" s="11"/>
      <c r="AZ16" s="11"/>
      <c r="BA16" s="11"/>
      <c r="BB16" s="10"/>
      <c r="BC16" s="10"/>
      <c r="BD16" s="10"/>
      <c r="BE16" s="10"/>
      <c r="BF16" s="10"/>
    </row>
    <row r="17" spans="1:58" ht="13.65" customHeight="1" x14ac:dyDescent="0.2">
      <c r="A17" s="46">
        <f>ROW()</f>
        <v>17</v>
      </c>
      <c r="B17" s="404"/>
      <c r="C17" s="405"/>
      <c r="D17" s="405"/>
      <c r="E17" s="406"/>
      <c r="F17" s="404" t="s">
        <v>497</v>
      </c>
      <c r="G17" s="405"/>
      <c r="H17" s="405"/>
      <c r="I17" s="405"/>
      <c r="J17" s="405"/>
      <c r="K17" s="405"/>
      <c r="L17" s="405"/>
      <c r="M17" s="405"/>
      <c r="N17" s="405"/>
      <c r="O17" s="405"/>
      <c r="P17" s="405"/>
      <c r="Q17" s="405"/>
      <c r="R17" s="405"/>
      <c r="S17" s="405"/>
      <c r="T17" s="405"/>
      <c r="U17" s="595" t="s">
        <v>106</v>
      </c>
      <c r="V17" s="595"/>
      <c r="W17" s="595"/>
      <c r="X17" s="595"/>
      <c r="Y17" s="595"/>
      <c r="Z17" s="595"/>
      <c r="AA17" s="595"/>
      <c r="AB17" s="412" t="str">
        <f>IF(units="Select","",AT17)</f>
        <v/>
      </c>
      <c r="AC17" s="412"/>
      <c r="AD17" s="412"/>
      <c r="AE17" s="603"/>
      <c r="AF17" s="604"/>
      <c r="AG17" s="604"/>
      <c r="AH17" s="604"/>
      <c r="AI17" s="604"/>
      <c r="AJ17" s="604"/>
      <c r="AK17" s="604"/>
      <c r="AL17" s="605"/>
      <c r="AM17" s="614"/>
      <c r="AQ17" s="186"/>
      <c r="AR17" s="276" t="s">
        <v>188</v>
      </c>
      <c r="AS17" s="162" t="s">
        <v>362</v>
      </c>
      <c r="AT17" s="183" t="str">
        <f>IF(units=unit_usc,AS17,AR17)</f>
        <v>Nm³/h</v>
      </c>
      <c r="AU17" s="167"/>
      <c r="AV17" s="177"/>
      <c r="AW17" s="167"/>
      <c r="AX17" s="11"/>
      <c r="AY17" s="11"/>
      <c r="AZ17" s="11"/>
      <c r="BA17" s="11"/>
      <c r="BB17" s="10"/>
      <c r="BC17" s="10"/>
      <c r="BD17" s="10"/>
      <c r="BE17" s="10"/>
      <c r="BF17" s="10"/>
    </row>
    <row r="18" spans="1:58" ht="13.65" customHeight="1" x14ac:dyDescent="0.2">
      <c r="A18" s="46">
        <f>ROW()</f>
        <v>18</v>
      </c>
      <c r="B18" s="404"/>
      <c r="C18" s="405"/>
      <c r="D18" s="405"/>
      <c r="E18" s="406"/>
      <c r="F18" s="404" t="s">
        <v>381</v>
      </c>
      <c r="G18" s="405"/>
      <c r="H18" s="405"/>
      <c r="I18" s="405"/>
      <c r="J18" s="405"/>
      <c r="K18" s="405"/>
      <c r="L18" s="405"/>
      <c r="M18" s="405"/>
      <c r="N18" s="405"/>
      <c r="O18" s="405"/>
      <c r="P18" s="405"/>
      <c r="Q18" s="405"/>
      <c r="R18" s="405"/>
      <c r="S18" s="405"/>
      <c r="T18" s="405"/>
      <c r="U18" s="595" t="s">
        <v>106</v>
      </c>
      <c r="V18" s="595"/>
      <c r="W18" s="595"/>
      <c r="X18" s="595"/>
      <c r="Y18" s="595"/>
      <c r="Z18" s="595"/>
      <c r="AA18" s="595"/>
      <c r="AB18" s="412" t="str">
        <f>IF(units="Select","",AT18)</f>
        <v/>
      </c>
      <c r="AC18" s="412"/>
      <c r="AD18" s="412"/>
      <c r="AE18" s="603"/>
      <c r="AF18" s="604"/>
      <c r="AG18" s="604"/>
      <c r="AH18" s="604"/>
      <c r="AI18" s="604"/>
      <c r="AJ18" s="604"/>
      <c r="AK18" s="604"/>
      <c r="AL18" s="605"/>
      <c r="AM18" s="613"/>
      <c r="AQ18" s="185"/>
      <c r="AR18" s="98" t="s">
        <v>48</v>
      </c>
      <c r="AS18" s="98" t="s">
        <v>47</v>
      </c>
      <c r="AT18" s="183" t="str">
        <f>IF(units=unit_usc,AS18,AR18)</f>
        <v>°C</v>
      </c>
      <c r="AU18" s="167"/>
      <c r="AV18" s="167"/>
      <c r="AW18" s="167"/>
      <c r="AX18" s="11"/>
      <c r="AY18" s="11"/>
      <c r="AZ18" s="11"/>
      <c r="BA18" s="11"/>
      <c r="BB18" s="10"/>
      <c r="BC18" s="10"/>
      <c r="BD18" s="10"/>
      <c r="BE18" s="10"/>
      <c r="BF18" s="10"/>
    </row>
    <row r="19" spans="1:58" ht="13.65" customHeight="1" x14ac:dyDescent="0.2">
      <c r="A19" s="46">
        <f>ROW()</f>
        <v>19</v>
      </c>
      <c r="B19" s="404"/>
      <c r="C19" s="405"/>
      <c r="D19" s="405"/>
      <c r="E19" s="406"/>
      <c r="F19" s="404" t="s">
        <v>650</v>
      </c>
      <c r="G19" s="405"/>
      <c r="H19" s="405"/>
      <c r="I19" s="405"/>
      <c r="J19" s="405"/>
      <c r="K19" s="405"/>
      <c r="L19" s="405"/>
      <c r="M19" s="405"/>
      <c r="N19" s="405"/>
      <c r="O19" s="405"/>
      <c r="P19" s="405"/>
      <c r="Q19" s="405"/>
      <c r="R19" s="405"/>
      <c r="S19" s="405"/>
      <c r="T19" s="405"/>
      <c r="U19" s="595" t="s">
        <v>106</v>
      </c>
      <c r="V19" s="595"/>
      <c r="W19" s="595"/>
      <c r="X19" s="595"/>
      <c r="Y19" s="595"/>
      <c r="Z19" s="595"/>
      <c r="AA19" s="595"/>
      <c r="AB19" s="412" t="str">
        <f>IF(units="Select","",AT19)</f>
        <v/>
      </c>
      <c r="AC19" s="412"/>
      <c r="AD19" s="412"/>
      <c r="AE19" s="603"/>
      <c r="AF19" s="604"/>
      <c r="AG19" s="604"/>
      <c r="AH19" s="604"/>
      <c r="AI19" s="604"/>
      <c r="AJ19" s="604"/>
      <c r="AK19" s="604"/>
      <c r="AL19" s="605"/>
      <c r="AM19" s="613"/>
      <c r="AQ19" s="185"/>
      <c r="AR19" s="162" t="s">
        <v>52</v>
      </c>
      <c r="AS19" s="162" t="s">
        <v>51</v>
      </c>
      <c r="AT19" s="183" t="str">
        <f>IF(units=unit_usc,AS19,AR19)</f>
        <v>bar</v>
      </c>
      <c r="AU19" s="179"/>
      <c r="AV19" s="167"/>
      <c r="AW19" s="167"/>
      <c r="AX19" s="11"/>
      <c r="AY19" s="11"/>
      <c r="AZ19" s="11"/>
      <c r="BA19" s="11"/>
      <c r="BB19" s="10"/>
      <c r="BC19" s="10"/>
      <c r="BD19" s="10"/>
      <c r="BE19" s="10"/>
      <c r="BF19" s="10"/>
    </row>
    <row r="20" spans="1:58" ht="13.65" customHeight="1" x14ac:dyDescent="0.2">
      <c r="A20" s="46">
        <f>ROW()</f>
        <v>20</v>
      </c>
      <c r="B20" s="404"/>
      <c r="C20" s="405"/>
      <c r="D20" s="405"/>
      <c r="E20" s="406"/>
      <c r="F20" s="407" t="s">
        <v>158</v>
      </c>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9"/>
      <c r="AE20" s="603"/>
      <c r="AF20" s="604"/>
      <c r="AG20" s="604"/>
      <c r="AH20" s="604"/>
      <c r="AI20" s="604"/>
      <c r="AJ20" s="604"/>
      <c r="AK20" s="604"/>
      <c r="AL20" s="605"/>
      <c r="AM20" s="613"/>
      <c r="AQ20" s="167"/>
      <c r="AR20" s="170"/>
      <c r="AS20" s="170"/>
      <c r="AT20" s="189"/>
      <c r="AU20" s="170"/>
      <c r="AV20" s="167"/>
      <c r="AW20" s="167"/>
      <c r="AX20" s="11"/>
      <c r="AY20" s="11"/>
      <c r="AZ20" s="11"/>
      <c r="BA20" s="11"/>
      <c r="BB20" s="10"/>
      <c r="BC20" s="10"/>
      <c r="BD20" s="10"/>
      <c r="BE20" s="10"/>
      <c r="BF20" s="10"/>
    </row>
    <row r="21" spans="1:58" ht="13.65" customHeight="1" x14ac:dyDescent="0.2">
      <c r="A21" s="46">
        <f>ROW()</f>
        <v>21</v>
      </c>
      <c r="B21" s="404"/>
      <c r="C21" s="405"/>
      <c r="D21" s="405"/>
      <c r="E21" s="406"/>
      <c r="F21" s="404" t="s">
        <v>370</v>
      </c>
      <c r="G21" s="405"/>
      <c r="H21" s="405"/>
      <c r="I21" s="405"/>
      <c r="J21" s="405"/>
      <c r="K21" s="405"/>
      <c r="L21" s="405"/>
      <c r="M21" s="405"/>
      <c r="N21" s="405"/>
      <c r="O21" s="405"/>
      <c r="P21" s="405"/>
      <c r="Q21" s="405"/>
      <c r="R21" s="405"/>
      <c r="S21" s="405"/>
      <c r="T21" s="405"/>
      <c r="U21" s="597" t="s">
        <v>106</v>
      </c>
      <c r="V21" s="597"/>
      <c r="W21" s="597"/>
      <c r="X21" s="597"/>
      <c r="Y21" s="597"/>
      <c r="Z21" s="597"/>
      <c r="AA21" s="597"/>
      <c r="AB21" s="412" t="str">
        <f>IF(units="Select","",AT21)</f>
        <v/>
      </c>
      <c r="AC21" s="412"/>
      <c r="AD21" s="412"/>
      <c r="AE21" s="603"/>
      <c r="AF21" s="604"/>
      <c r="AG21" s="604"/>
      <c r="AH21" s="604"/>
      <c r="AI21" s="604"/>
      <c r="AJ21" s="604"/>
      <c r="AK21" s="604"/>
      <c r="AL21" s="605"/>
      <c r="AM21" s="613"/>
      <c r="AQ21" s="186"/>
      <c r="AR21" s="117" t="s">
        <v>249</v>
      </c>
      <c r="AS21" s="162" t="s">
        <v>246</v>
      </c>
      <c r="AT21" s="183" t="str">
        <f>IF(units=unit_usc,AS21,AR21)</f>
        <v>m³/h</v>
      </c>
      <c r="AU21" s="167"/>
      <c r="AV21" s="167"/>
      <c r="AW21" s="167"/>
      <c r="AX21" s="11"/>
      <c r="AY21" s="11"/>
      <c r="AZ21" s="11"/>
      <c r="BA21" s="11"/>
      <c r="BB21" s="10"/>
      <c r="BC21" s="10"/>
      <c r="BD21" s="10"/>
      <c r="BE21" s="10"/>
      <c r="BF21" s="10"/>
    </row>
    <row r="22" spans="1:58" ht="13.65" customHeight="1" x14ac:dyDescent="0.2">
      <c r="A22" s="46">
        <f>ROW()</f>
        <v>22</v>
      </c>
      <c r="B22" s="404"/>
      <c r="C22" s="405"/>
      <c r="D22" s="405"/>
      <c r="E22" s="406"/>
      <c r="F22" s="404" t="s">
        <v>371</v>
      </c>
      <c r="G22" s="405"/>
      <c r="H22" s="405"/>
      <c r="I22" s="405"/>
      <c r="J22" s="405"/>
      <c r="K22" s="405"/>
      <c r="L22" s="405"/>
      <c r="M22" s="405"/>
      <c r="N22" s="405"/>
      <c r="O22" s="405"/>
      <c r="P22" s="405"/>
      <c r="Q22" s="405"/>
      <c r="R22" s="405"/>
      <c r="S22" s="405"/>
      <c r="T22" s="405"/>
      <c r="U22" s="595" t="s">
        <v>106</v>
      </c>
      <c r="V22" s="595"/>
      <c r="W22" s="595"/>
      <c r="X22" s="595"/>
      <c r="Y22" s="595"/>
      <c r="Z22" s="595"/>
      <c r="AA22" s="595"/>
      <c r="AB22" s="412" t="str">
        <f>IF(units="Select","",AT22)</f>
        <v/>
      </c>
      <c r="AC22" s="412"/>
      <c r="AD22" s="412"/>
      <c r="AE22" s="603"/>
      <c r="AF22" s="604"/>
      <c r="AG22" s="604"/>
      <c r="AH22" s="604"/>
      <c r="AI22" s="604"/>
      <c r="AJ22" s="604"/>
      <c r="AK22" s="604"/>
      <c r="AL22" s="605"/>
      <c r="AM22" s="613"/>
      <c r="AQ22" s="186"/>
      <c r="AR22" s="169" t="s">
        <v>44</v>
      </c>
      <c r="AS22" s="162" t="s">
        <v>43</v>
      </c>
      <c r="AT22" s="183" t="str">
        <f>IF(units=unit_usc,AS22,AR22)</f>
        <v>bar a</v>
      </c>
      <c r="AU22" s="182"/>
      <c r="AV22" s="178"/>
      <c r="AW22" s="167"/>
      <c r="AX22" s="116"/>
      <c r="AY22" s="116"/>
      <c r="AZ22" s="116"/>
      <c r="BA22" s="116"/>
      <c r="BB22" s="10"/>
      <c r="BC22" s="10"/>
      <c r="BD22" s="10"/>
      <c r="BE22" s="10"/>
      <c r="BF22" s="10"/>
    </row>
    <row r="23" spans="1:58" ht="13.65" customHeight="1" x14ac:dyDescent="0.2">
      <c r="A23" s="46">
        <f>ROW()</f>
        <v>23</v>
      </c>
      <c r="B23" s="404"/>
      <c r="C23" s="405"/>
      <c r="D23" s="405"/>
      <c r="E23" s="406"/>
      <c r="F23" s="404" t="s">
        <v>372</v>
      </c>
      <c r="G23" s="405"/>
      <c r="H23" s="405"/>
      <c r="I23" s="405"/>
      <c r="J23" s="405"/>
      <c r="K23" s="405"/>
      <c r="L23" s="405"/>
      <c r="M23" s="405"/>
      <c r="N23" s="405"/>
      <c r="O23" s="405"/>
      <c r="P23" s="405"/>
      <c r="Q23" s="405"/>
      <c r="R23" s="405"/>
      <c r="S23" s="405"/>
      <c r="T23" s="405"/>
      <c r="U23" s="595" t="s">
        <v>106</v>
      </c>
      <c r="V23" s="595"/>
      <c r="W23" s="595"/>
      <c r="X23" s="97" t="s">
        <v>66</v>
      </c>
      <c r="Y23" s="595" t="s">
        <v>106</v>
      </c>
      <c r="Z23" s="595"/>
      <c r="AA23" s="595"/>
      <c r="AB23" s="412" t="str">
        <f>IF(units="Select","",AT23)</f>
        <v/>
      </c>
      <c r="AC23" s="412"/>
      <c r="AD23" s="412"/>
      <c r="AE23" s="603"/>
      <c r="AF23" s="604"/>
      <c r="AG23" s="604"/>
      <c r="AH23" s="604"/>
      <c r="AI23" s="604"/>
      <c r="AJ23" s="604"/>
      <c r="AK23" s="604"/>
      <c r="AL23" s="605"/>
      <c r="AM23" s="613"/>
      <c r="AQ23" s="167"/>
      <c r="AR23" s="98" t="s">
        <v>48</v>
      </c>
      <c r="AS23" s="98" t="s">
        <v>47</v>
      </c>
      <c r="AT23" s="183" t="str">
        <f>IF(units=unit_usc,AS23,AR23)</f>
        <v>°C</v>
      </c>
      <c r="AU23" s="170"/>
      <c r="AV23" s="167"/>
      <c r="AW23" s="167"/>
      <c r="AX23" s="11"/>
      <c r="AY23" s="11"/>
      <c r="AZ23" s="11"/>
      <c r="BA23" s="11"/>
      <c r="BB23" s="10"/>
      <c r="BC23" s="10"/>
      <c r="BD23" s="10"/>
      <c r="BE23" s="10"/>
      <c r="BF23" s="10"/>
    </row>
    <row r="24" spans="1:58" ht="13.65" customHeight="1" x14ac:dyDescent="0.2">
      <c r="A24" s="46">
        <f>ROW()</f>
        <v>24</v>
      </c>
      <c r="B24" s="404"/>
      <c r="C24" s="405"/>
      <c r="D24" s="405"/>
      <c r="E24" s="406"/>
      <c r="F24" s="404" t="s">
        <v>373</v>
      </c>
      <c r="G24" s="405"/>
      <c r="H24" s="405"/>
      <c r="I24" s="405"/>
      <c r="J24" s="405"/>
      <c r="K24" s="405"/>
      <c r="L24" s="405"/>
      <c r="M24" s="405"/>
      <c r="N24" s="405"/>
      <c r="O24" s="405"/>
      <c r="P24" s="405"/>
      <c r="Q24" s="405"/>
      <c r="R24" s="405"/>
      <c r="S24" s="405"/>
      <c r="T24" s="405"/>
      <c r="U24" s="595" t="s">
        <v>106</v>
      </c>
      <c r="V24" s="595"/>
      <c r="W24" s="595"/>
      <c r="X24" s="595"/>
      <c r="Y24" s="595"/>
      <c r="Z24" s="595"/>
      <c r="AA24" s="595"/>
      <c r="AB24" s="432" t="s">
        <v>67</v>
      </c>
      <c r="AC24" s="432"/>
      <c r="AD24" s="432"/>
      <c r="AE24" s="603"/>
      <c r="AF24" s="604"/>
      <c r="AG24" s="604"/>
      <c r="AH24" s="604"/>
      <c r="AI24" s="604"/>
      <c r="AJ24" s="604"/>
      <c r="AK24" s="604"/>
      <c r="AL24" s="605"/>
      <c r="AM24" s="613"/>
      <c r="AQ24" s="167"/>
      <c r="AR24" s="167"/>
      <c r="AS24" s="167"/>
      <c r="AT24" s="178"/>
      <c r="AU24" s="167"/>
      <c r="AV24" s="167"/>
      <c r="AW24" s="167"/>
      <c r="AX24" s="11"/>
      <c r="AY24" s="11"/>
      <c r="AZ24" s="11"/>
      <c r="BA24" s="11"/>
      <c r="BB24" s="10"/>
      <c r="BC24" s="10"/>
      <c r="BD24" s="10"/>
      <c r="BE24" s="10"/>
      <c r="BF24" s="10"/>
    </row>
    <row r="25" spans="1:58" ht="13.65" customHeight="1" x14ac:dyDescent="0.2">
      <c r="A25" s="46">
        <f>ROW()</f>
        <v>25</v>
      </c>
      <c r="B25" s="404"/>
      <c r="C25" s="405"/>
      <c r="D25" s="405"/>
      <c r="E25" s="406"/>
      <c r="F25" s="404" t="s">
        <v>374</v>
      </c>
      <c r="G25" s="405"/>
      <c r="H25" s="405"/>
      <c r="I25" s="405"/>
      <c r="J25" s="405"/>
      <c r="K25" s="405"/>
      <c r="L25" s="405"/>
      <c r="M25" s="405"/>
      <c r="N25" s="405"/>
      <c r="O25" s="405"/>
      <c r="P25" s="405"/>
      <c r="Q25" s="405"/>
      <c r="R25" s="405"/>
      <c r="S25" s="405"/>
      <c r="T25" s="405"/>
      <c r="U25" s="595" t="s">
        <v>106</v>
      </c>
      <c r="V25" s="595"/>
      <c r="W25" s="595"/>
      <c r="X25" s="595"/>
      <c r="Y25" s="595"/>
      <c r="Z25" s="595"/>
      <c r="AA25" s="595"/>
      <c r="AB25" s="428"/>
      <c r="AC25" s="428"/>
      <c r="AD25" s="429"/>
      <c r="AE25" s="603"/>
      <c r="AF25" s="604"/>
      <c r="AG25" s="604"/>
      <c r="AH25" s="604"/>
      <c r="AI25" s="604"/>
      <c r="AJ25" s="604"/>
      <c r="AK25" s="604"/>
      <c r="AL25" s="605"/>
      <c r="AM25" s="613"/>
      <c r="AQ25" s="167"/>
      <c r="AR25" s="167"/>
      <c r="AS25" s="167"/>
      <c r="AT25" s="178"/>
      <c r="AU25" s="167"/>
      <c r="AV25" s="167"/>
      <c r="AW25" s="167"/>
      <c r="AX25" s="11"/>
      <c r="AY25" s="11"/>
      <c r="AZ25" s="11"/>
      <c r="BA25" s="11"/>
      <c r="BB25" s="10"/>
      <c r="BC25" s="10"/>
      <c r="BD25" s="10"/>
      <c r="BE25" s="10"/>
      <c r="BF25" s="10"/>
    </row>
    <row r="26" spans="1:58" ht="13.65" customHeight="1" x14ac:dyDescent="0.2">
      <c r="A26" s="46">
        <f>ROW()</f>
        <v>26</v>
      </c>
      <c r="B26" s="404"/>
      <c r="C26" s="405"/>
      <c r="D26" s="405"/>
      <c r="E26" s="406"/>
      <c r="F26" s="404" t="s">
        <v>375</v>
      </c>
      <c r="G26" s="405"/>
      <c r="H26" s="405"/>
      <c r="I26" s="405"/>
      <c r="J26" s="405"/>
      <c r="K26" s="405"/>
      <c r="L26" s="405"/>
      <c r="M26" s="405"/>
      <c r="N26" s="405"/>
      <c r="O26" s="405"/>
      <c r="P26" s="405"/>
      <c r="Q26" s="405"/>
      <c r="R26" s="405"/>
      <c r="S26" s="405"/>
      <c r="T26" s="405"/>
      <c r="U26" s="595" t="s">
        <v>106</v>
      </c>
      <c r="V26" s="595"/>
      <c r="W26" s="595"/>
      <c r="X26" s="595"/>
      <c r="Y26" s="595"/>
      <c r="Z26" s="595"/>
      <c r="AA26" s="595"/>
      <c r="AB26" s="430"/>
      <c r="AC26" s="430"/>
      <c r="AD26" s="431"/>
      <c r="AE26" s="603"/>
      <c r="AF26" s="604"/>
      <c r="AG26" s="604"/>
      <c r="AH26" s="604"/>
      <c r="AI26" s="604"/>
      <c r="AJ26" s="604"/>
      <c r="AK26" s="604"/>
      <c r="AL26" s="605"/>
      <c r="AM26" s="613"/>
      <c r="AQ26" s="167"/>
      <c r="AR26" s="167"/>
      <c r="AS26" s="167"/>
      <c r="AT26" s="188"/>
      <c r="AU26" s="167"/>
      <c r="AV26" s="167"/>
      <c r="AW26" s="170"/>
      <c r="AX26" s="16"/>
      <c r="AY26" s="16"/>
      <c r="AZ26" s="16"/>
      <c r="BA26" s="11"/>
      <c r="BB26" s="10"/>
      <c r="BC26" s="10"/>
      <c r="BD26" s="10"/>
      <c r="BE26" s="10"/>
      <c r="BF26" s="10"/>
    </row>
    <row r="27" spans="1:58" ht="13.65" customHeight="1" x14ac:dyDescent="0.2">
      <c r="A27" s="46">
        <f>ROW()</f>
        <v>27</v>
      </c>
      <c r="B27" s="404"/>
      <c r="C27" s="405"/>
      <c r="D27" s="405"/>
      <c r="E27" s="406"/>
      <c r="F27" s="404" t="s">
        <v>376</v>
      </c>
      <c r="G27" s="405"/>
      <c r="H27" s="405"/>
      <c r="I27" s="405"/>
      <c r="J27" s="405"/>
      <c r="K27" s="405"/>
      <c r="L27" s="405"/>
      <c r="M27" s="405"/>
      <c r="N27" s="405"/>
      <c r="O27" s="405"/>
      <c r="P27" s="405"/>
      <c r="Q27" s="405"/>
      <c r="R27" s="405"/>
      <c r="S27" s="405"/>
      <c r="T27" s="405"/>
      <c r="U27" s="595" t="s">
        <v>106</v>
      </c>
      <c r="V27" s="595"/>
      <c r="W27" s="595"/>
      <c r="X27" s="595"/>
      <c r="Y27" s="595"/>
      <c r="Z27" s="595"/>
      <c r="AA27" s="595"/>
      <c r="AB27" s="412" t="str">
        <f>IF(units="Select","",AT27)</f>
        <v/>
      </c>
      <c r="AC27" s="412"/>
      <c r="AD27" s="412"/>
      <c r="AE27" s="603"/>
      <c r="AF27" s="604"/>
      <c r="AG27" s="604"/>
      <c r="AH27" s="604"/>
      <c r="AI27" s="604"/>
      <c r="AJ27" s="604"/>
      <c r="AK27" s="604"/>
      <c r="AL27" s="605"/>
      <c r="AM27" s="613"/>
      <c r="AQ27" s="186"/>
      <c r="AR27" s="169" t="s">
        <v>190</v>
      </c>
      <c r="AS27" s="169" t="s">
        <v>191</v>
      </c>
      <c r="AT27" s="183" t="str">
        <f>IF(units=unit_usc,AS27,AR27)</f>
        <v>kg/m³</v>
      </c>
      <c r="AU27" s="167"/>
      <c r="AV27" s="167"/>
      <c r="AW27" s="167"/>
      <c r="AX27" s="11"/>
      <c r="AY27" s="11"/>
      <c r="AZ27" s="11"/>
      <c r="BA27" s="11"/>
      <c r="BB27" s="10"/>
      <c r="BC27" s="10"/>
      <c r="BD27" s="10"/>
      <c r="BE27" s="10"/>
      <c r="BF27" s="10"/>
    </row>
    <row r="28" spans="1:58" ht="13.65" customHeight="1" x14ac:dyDescent="0.2">
      <c r="A28" s="46">
        <f>ROW()</f>
        <v>28</v>
      </c>
      <c r="B28" s="404"/>
      <c r="C28" s="405"/>
      <c r="D28" s="405"/>
      <c r="E28" s="406"/>
      <c r="F28" s="404" t="s">
        <v>382</v>
      </c>
      <c r="G28" s="405"/>
      <c r="H28" s="405"/>
      <c r="I28" s="405"/>
      <c r="J28" s="405"/>
      <c r="K28" s="405"/>
      <c r="L28" s="405"/>
      <c r="M28" s="405"/>
      <c r="N28" s="405"/>
      <c r="O28" s="405"/>
      <c r="P28" s="405"/>
      <c r="Q28" s="405"/>
      <c r="R28" s="405"/>
      <c r="S28" s="405"/>
      <c r="T28" s="405"/>
      <c r="U28" s="595" t="s">
        <v>106</v>
      </c>
      <c r="V28" s="595"/>
      <c r="W28" s="595"/>
      <c r="X28" s="595"/>
      <c r="Y28" s="595"/>
      <c r="Z28" s="595"/>
      <c r="AA28" s="595"/>
      <c r="AB28" s="412" t="str">
        <f>IF(units="Select","",AT28)</f>
        <v/>
      </c>
      <c r="AC28" s="412"/>
      <c r="AD28" s="412"/>
      <c r="AE28" s="603"/>
      <c r="AF28" s="604"/>
      <c r="AG28" s="604"/>
      <c r="AH28" s="604"/>
      <c r="AI28" s="604"/>
      <c r="AJ28" s="604"/>
      <c r="AK28" s="604"/>
      <c r="AL28" s="605"/>
      <c r="AM28" s="613"/>
      <c r="AQ28" s="186"/>
      <c r="AR28" s="162" t="s">
        <v>214</v>
      </c>
      <c r="AS28" s="162" t="s">
        <v>215</v>
      </c>
      <c r="AT28" s="183" t="str">
        <f>IF(units=unit_usc,AS28,AR28)</f>
        <v>mg/m³</v>
      </c>
      <c r="AU28" s="167"/>
      <c r="AV28" s="167"/>
      <c r="AW28" s="167"/>
      <c r="AX28" s="11"/>
      <c r="AY28" s="11"/>
      <c r="AZ28" s="11"/>
      <c r="BA28" s="11"/>
      <c r="BB28" s="10"/>
      <c r="BC28" s="10"/>
      <c r="BD28" s="10"/>
      <c r="BE28" s="10"/>
      <c r="BF28" s="10"/>
    </row>
    <row r="29" spans="1:58" ht="13.65" customHeight="1" x14ac:dyDescent="0.2">
      <c r="A29" s="46">
        <f>ROW()</f>
        <v>29</v>
      </c>
      <c r="B29" s="404"/>
      <c r="C29" s="405"/>
      <c r="D29" s="405"/>
      <c r="E29" s="406"/>
      <c r="F29" s="404" t="s">
        <v>377</v>
      </c>
      <c r="G29" s="405"/>
      <c r="H29" s="405"/>
      <c r="I29" s="405"/>
      <c r="J29" s="405"/>
      <c r="K29" s="405"/>
      <c r="L29" s="405"/>
      <c r="M29" s="405"/>
      <c r="N29" s="405"/>
      <c r="O29" s="405"/>
      <c r="P29" s="405"/>
      <c r="Q29" s="405"/>
      <c r="R29" s="405"/>
      <c r="S29" s="405"/>
      <c r="T29" s="405"/>
      <c r="U29" s="595" t="s">
        <v>106</v>
      </c>
      <c r="V29" s="595"/>
      <c r="W29" s="595"/>
      <c r="X29" s="595"/>
      <c r="Y29" s="595"/>
      <c r="Z29" s="595"/>
      <c r="AA29" s="595"/>
      <c r="AB29" s="412" t="str">
        <f>IF(units="Select","",AT29)</f>
        <v/>
      </c>
      <c r="AC29" s="412"/>
      <c r="AD29" s="412"/>
      <c r="AE29" s="603"/>
      <c r="AF29" s="604"/>
      <c r="AG29" s="604"/>
      <c r="AH29" s="604"/>
      <c r="AI29" s="604"/>
      <c r="AJ29" s="604"/>
      <c r="AK29" s="604"/>
      <c r="AL29" s="605"/>
      <c r="AM29" s="613"/>
      <c r="AQ29" s="186"/>
      <c r="AR29" s="162" t="s">
        <v>214</v>
      </c>
      <c r="AS29" s="162" t="s">
        <v>215</v>
      </c>
      <c r="AT29" s="183" t="str">
        <f>IF(units=unit_usc,AS29,AR29)</f>
        <v>mg/m³</v>
      </c>
      <c r="AU29" s="167"/>
      <c r="AV29" s="167"/>
      <c r="AW29" s="167"/>
      <c r="AX29" s="11"/>
      <c r="AY29" s="11"/>
      <c r="AZ29" s="11"/>
      <c r="BA29" s="11"/>
      <c r="BB29" s="10"/>
      <c r="BC29" s="10"/>
      <c r="BD29" s="10"/>
      <c r="BE29" s="10"/>
      <c r="BF29" s="10"/>
    </row>
    <row r="30" spans="1:58" ht="13.65" customHeight="1" x14ac:dyDescent="0.2">
      <c r="A30" s="46">
        <f>ROW()</f>
        <v>30</v>
      </c>
      <c r="B30" s="404"/>
      <c r="C30" s="405"/>
      <c r="D30" s="405"/>
      <c r="E30" s="406"/>
      <c r="F30" s="407" t="s">
        <v>160</v>
      </c>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9"/>
      <c r="AE30" s="603"/>
      <c r="AF30" s="604"/>
      <c r="AG30" s="604"/>
      <c r="AH30" s="604"/>
      <c r="AI30" s="604"/>
      <c r="AJ30" s="604"/>
      <c r="AK30" s="604"/>
      <c r="AL30" s="605"/>
      <c r="AM30" s="613"/>
      <c r="AQ30" s="167"/>
      <c r="AR30" s="167"/>
      <c r="AS30" s="167"/>
      <c r="AT30" s="172"/>
      <c r="AU30" s="167"/>
      <c r="AV30" s="167"/>
      <c r="AW30" s="167"/>
      <c r="AX30" s="11"/>
      <c r="AY30" s="11"/>
      <c r="AZ30" s="11"/>
      <c r="BA30" s="11"/>
      <c r="BB30" s="10"/>
      <c r="BC30" s="10"/>
      <c r="BD30" s="10"/>
      <c r="BE30" s="10"/>
      <c r="BF30" s="10"/>
    </row>
    <row r="31" spans="1:58" ht="13.65" customHeight="1" x14ac:dyDescent="0.2">
      <c r="A31" s="46">
        <f>ROW()</f>
        <v>31</v>
      </c>
      <c r="B31" s="404"/>
      <c r="C31" s="405"/>
      <c r="D31" s="405"/>
      <c r="E31" s="406"/>
      <c r="F31" s="404" t="s">
        <v>371</v>
      </c>
      <c r="G31" s="405"/>
      <c r="H31" s="405"/>
      <c r="I31" s="405"/>
      <c r="J31" s="405"/>
      <c r="K31" s="405"/>
      <c r="L31" s="405"/>
      <c r="M31" s="405"/>
      <c r="N31" s="405"/>
      <c r="O31" s="405"/>
      <c r="P31" s="405"/>
      <c r="Q31" s="405"/>
      <c r="R31" s="405"/>
      <c r="S31" s="405"/>
      <c r="T31" s="405"/>
      <c r="U31" s="595" t="s">
        <v>106</v>
      </c>
      <c r="V31" s="595"/>
      <c r="W31" s="595"/>
      <c r="X31" s="595"/>
      <c r="Y31" s="595"/>
      <c r="Z31" s="595"/>
      <c r="AA31" s="595"/>
      <c r="AB31" s="412" t="str">
        <f>IF(units="Select","",AT31)</f>
        <v/>
      </c>
      <c r="AC31" s="412"/>
      <c r="AD31" s="412"/>
      <c r="AE31" s="603"/>
      <c r="AF31" s="604"/>
      <c r="AG31" s="604"/>
      <c r="AH31" s="604"/>
      <c r="AI31" s="604"/>
      <c r="AJ31" s="604"/>
      <c r="AK31" s="604"/>
      <c r="AL31" s="605"/>
      <c r="AM31" s="613"/>
      <c r="AQ31" s="167"/>
      <c r="AR31" s="162" t="s">
        <v>50</v>
      </c>
      <c r="AS31" s="162" t="s">
        <v>49</v>
      </c>
      <c r="AT31" s="183" t="str">
        <f>IF(units=unit_usc,AS31,AR31)</f>
        <v>bar g</v>
      </c>
      <c r="AU31" s="167"/>
      <c r="AV31" s="167"/>
      <c r="AW31" s="167"/>
      <c r="AX31" s="11"/>
      <c r="AY31" s="11"/>
      <c r="AZ31" s="11"/>
      <c r="BA31" s="11"/>
      <c r="BB31" s="10"/>
      <c r="BC31" s="10"/>
      <c r="BD31" s="10"/>
      <c r="BE31" s="10"/>
      <c r="BF31" s="10"/>
    </row>
    <row r="32" spans="1:58" ht="13.65" customHeight="1" x14ac:dyDescent="0.2">
      <c r="A32" s="46">
        <f>ROW()</f>
        <v>32</v>
      </c>
      <c r="B32" s="404"/>
      <c r="C32" s="405"/>
      <c r="D32" s="405"/>
      <c r="E32" s="406"/>
      <c r="F32" s="404" t="s">
        <v>372</v>
      </c>
      <c r="G32" s="405"/>
      <c r="H32" s="405"/>
      <c r="I32" s="405"/>
      <c r="J32" s="405"/>
      <c r="K32" s="405"/>
      <c r="L32" s="405"/>
      <c r="M32" s="405"/>
      <c r="N32" s="405"/>
      <c r="O32" s="405"/>
      <c r="P32" s="405"/>
      <c r="Q32" s="405"/>
      <c r="R32" s="405"/>
      <c r="S32" s="405"/>
      <c r="T32" s="405"/>
      <c r="U32" s="597" t="s">
        <v>106</v>
      </c>
      <c r="V32" s="597"/>
      <c r="W32" s="597"/>
      <c r="X32" s="597"/>
      <c r="Y32" s="597"/>
      <c r="Z32" s="597"/>
      <c r="AA32" s="597"/>
      <c r="AB32" s="412" t="str">
        <f>IF(units="Select","",AT32)</f>
        <v/>
      </c>
      <c r="AC32" s="412"/>
      <c r="AD32" s="412"/>
      <c r="AE32" s="603"/>
      <c r="AF32" s="604"/>
      <c r="AG32" s="604"/>
      <c r="AH32" s="604"/>
      <c r="AI32" s="604"/>
      <c r="AJ32" s="604"/>
      <c r="AK32" s="604"/>
      <c r="AL32" s="605"/>
      <c r="AM32" s="613"/>
      <c r="AQ32" s="167"/>
      <c r="AR32" s="98" t="s">
        <v>48</v>
      </c>
      <c r="AS32" s="98" t="s">
        <v>47</v>
      </c>
      <c r="AT32" s="183" t="str">
        <f>IF(units=unit_usc,AS32,AR32)</f>
        <v>°C</v>
      </c>
      <c r="AU32" s="170"/>
      <c r="AV32" s="167"/>
      <c r="AW32" s="167"/>
      <c r="AX32" s="11"/>
      <c r="AY32" s="11"/>
      <c r="AZ32" s="11"/>
      <c r="BA32" s="11"/>
      <c r="BB32" s="10"/>
      <c r="BC32" s="10"/>
      <c r="BD32" s="10"/>
      <c r="BE32" s="10"/>
      <c r="BF32" s="10"/>
    </row>
    <row r="33" spans="1:58" ht="13.65" customHeight="1" x14ac:dyDescent="0.2">
      <c r="A33" s="46">
        <f>ROW()</f>
        <v>33</v>
      </c>
      <c r="B33" s="404"/>
      <c r="C33" s="405"/>
      <c r="D33" s="405"/>
      <c r="E33" s="406"/>
      <c r="F33" s="404" t="s">
        <v>378</v>
      </c>
      <c r="G33" s="405"/>
      <c r="H33" s="405"/>
      <c r="I33" s="405"/>
      <c r="J33" s="405"/>
      <c r="K33" s="405"/>
      <c r="L33" s="405"/>
      <c r="M33" s="405"/>
      <c r="N33" s="405"/>
      <c r="O33" s="405"/>
      <c r="P33" s="405"/>
      <c r="Q33" s="405"/>
      <c r="R33" s="405"/>
      <c r="S33" s="405"/>
      <c r="T33" s="405"/>
      <c r="U33" s="597" t="s">
        <v>106</v>
      </c>
      <c r="V33" s="597"/>
      <c r="W33" s="597"/>
      <c r="X33" s="597"/>
      <c r="Y33" s="597"/>
      <c r="Z33" s="597"/>
      <c r="AA33" s="597"/>
      <c r="AB33" s="412" t="str">
        <f>IF(units="Select","",AT33)</f>
        <v/>
      </c>
      <c r="AC33" s="412"/>
      <c r="AD33" s="412"/>
      <c r="AE33" s="603"/>
      <c r="AF33" s="604"/>
      <c r="AG33" s="604"/>
      <c r="AH33" s="604"/>
      <c r="AI33" s="604"/>
      <c r="AJ33" s="604"/>
      <c r="AK33" s="604"/>
      <c r="AL33" s="605"/>
      <c r="AM33" s="613"/>
      <c r="AQ33" s="186"/>
      <c r="AR33" s="117" t="s">
        <v>249</v>
      </c>
      <c r="AS33" s="162" t="s">
        <v>246</v>
      </c>
      <c r="AT33" s="183" t="str">
        <f>IF(units=unit_usc,AS33,AR33)</f>
        <v>m³/h</v>
      </c>
      <c r="AU33" s="170"/>
      <c r="AV33" s="167"/>
      <c r="AW33" s="167"/>
      <c r="AX33" s="11"/>
      <c r="AY33" s="11"/>
      <c r="AZ33" s="11"/>
      <c r="BA33" s="11"/>
      <c r="BB33" s="10"/>
      <c r="BC33" s="10"/>
      <c r="BD33" s="10"/>
      <c r="BE33" s="10"/>
      <c r="BF33" s="10"/>
    </row>
    <row r="34" spans="1:58" ht="13.65" customHeight="1" x14ac:dyDescent="0.2">
      <c r="A34" s="46">
        <f>ROW()</f>
        <v>34</v>
      </c>
      <c r="B34" s="404"/>
      <c r="C34" s="405"/>
      <c r="D34" s="405"/>
      <c r="E34" s="406"/>
      <c r="F34" s="404" t="s">
        <v>384</v>
      </c>
      <c r="G34" s="405"/>
      <c r="H34" s="405"/>
      <c r="I34" s="405"/>
      <c r="J34" s="405"/>
      <c r="K34" s="405"/>
      <c r="L34" s="405"/>
      <c r="M34" s="405"/>
      <c r="N34" s="405"/>
      <c r="O34" s="405"/>
      <c r="P34" s="405"/>
      <c r="Q34" s="405"/>
      <c r="R34" s="405"/>
      <c r="S34" s="405"/>
      <c r="T34" s="405"/>
      <c r="U34" s="595" t="s">
        <v>106</v>
      </c>
      <c r="V34" s="595"/>
      <c r="W34" s="595"/>
      <c r="X34" s="595"/>
      <c r="Y34" s="595"/>
      <c r="Z34" s="595"/>
      <c r="AA34" s="595"/>
      <c r="AB34" s="412" t="str">
        <f>IF(units="Select","",AT34)</f>
        <v/>
      </c>
      <c r="AC34" s="412"/>
      <c r="AD34" s="412"/>
      <c r="AE34" s="603"/>
      <c r="AF34" s="604"/>
      <c r="AG34" s="604"/>
      <c r="AH34" s="604"/>
      <c r="AI34" s="604"/>
      <c r="AJ34" s="604"/>
      <c r="AK34" s="604"/>
      <c r="AL34" s="605"/>
      <c r="AM34" s="613"/>
      <c r="AQ34" s="178"/>
      <c r="AR34" s="98" t="s">
        <v>48</v>
      </c>
      <c r="AS34" s="98" t="s">
        <v>47</v>
      </c>
      <c r="AT34" s="183" t="str">
        <f>IF(units=unit_usc,AS34,AR34)</f>
        <v>°C</v>
      </c>
      <c r="AU34" s="170"/>
      <c r="AV34" s="167"/>
      <c r="AW34" s="167"/>
      <c r="AX34" s="11"/>
      <c r="AY34" s="11"/>
      <c r="AZ34" s="11"/>
      <c r="BA34" s="11"/>
      <c r="BB34" s="10"/>
      <c r="BC34" s="10"/>
      <c r="BD34" s="10"/>
      <c r="BE34" s="10"/>
      <c r="BF34" s="10"/>
    </row>
    <row r="35" spans="1:58" ht="13.65" customHeight="1" x14ac:dyDescent="0.2">
      <c r="A35" s="46">
        <f>ROW()</f>
        <v>35</v>
      </c>
      <c r="B35" s="443"/>
      <c r="C35" s="441"/>
      <c r="D35" s="441"/>
      <c r="E35" s="441"/>
      <c r="F35" s="444" t="s">
        <v>499</v>
      </c>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1"/>
      <c r="AF35" s="441"/>
      <c r="AG35" s="441"/>
      <c r="AH35" s="441"/>
      <c r="AI35" s="441"/>
      <c r="AJ35" s="441"/>
      <c r="AK35" s="441"/>
      <c r="AL35" s="442"/>
      <c r="AM35" s="614"/>
      <c r="AQ35" s="19"/>
      <c r="BB35" s="13"/>
      <c r="BC35" s="13"/>
      <c r="BD35" s="13"/>
      <c r="BE35" s="13"/>
      <c r="BF35" s="13"/>
    </row>
    <row r="36" spans="1:58" ht="13.2" customHeight="1" x14ac:dyDescent="0.2">
      <c r="A36" s="46">
        <f>ROW()</f>
        <v>36</v>
      </c>
      <c r="B36" s="404"/>
      <c r="C36" s="405"/>
      <c r="D36" s="405"/>
      <c r="E36" s="406"/>
      <c r="F36" s="405" t="s">
        <v>504</v>
      </c>
      <c r="G36" s="405"/>
      <c r="H36" s="405"/>
      <c r="I36" s="405"/>
      <c r="J36" s="405"/>
      <c r="K36" s="595" t="s">
        <v>58</v>
      </c>
      <c r="L36" s="595"/>
      <c r="M36" s="595"/>
      <c r="N36" s="595"/>
      <c r="O36" s="595"/>
      <c r="P36" s="595"/>
      <c r="Q36" s="58"/>
      <c r="R36" s="595" t="s">
        <v>33</v>
      </c>
      <c r="S36" s="595"/>
      <c r="T36" s="595"/>
      <c r="U36" s="595"/>
      <c r="V36" s="595"/>
      <c r="W36" s="595"/>
      <c r="X36" s="58"/>
      <c r="Y36" s="595" t="s">
        <v>33</v>
      </c>
      <c r="Z36" s="595"/>
      <c r="AA36" s="595"/>
      <c r="AB36" s="595"/>
      <c r="AC36" s="595"/>
      <c r="AD36" s="595"/>
      <c r="AE36" s="603"/>
      <c r="AF36" s="604"/>
      <c r="AG36" s="604"/>
      <c r="AH36" s="604"/>
      <c r="AI36" s="604"/>
      <c r="AJ36" s="604"/>
      <c r="AK36" s="604"/>
      <c r="AL36" s="605"/>
      <c r="AM36" s="614"/>
      <c r="AQ36" s="197" t="s">
        <v>33</v>
      </c>
      <c r="AR36" s="214" t="s">
        <v>57</v>
      </c>
      <c r="AS36" s="215" t="s">
        <v>58</v>
      </c>
      <c r="AT36" s="197" t="s">
        <v>37</v>
      </c>
      <c r="AU36" s="215" t="s">
        <v>33</v>
      </c>
      <c r="AV36" s="214" t="s">
        <v>59</v>
      </c>
      <c r="AW36" s="197" t="s">
        <v>60</v>
      </c>
      <c r="AX36" s="197" t="s">
        <v>37</v>
      </c>
      <c r="AY36" s="215" t="s">
        <v>33</v>
      </c>
      <c r="AZ36" s="214" t="s">
        <v>61</v>
      </c>
      <c r="BA36" s="197" t="s">
        <v>62</v>
      </c>
      <c r="BB36" s="197" t="s">
        <v>399</v>
      </c>
      <c r="BC36" s="197" t="s">
        <v>37</v>
      </c>
      <c r="BD36" s="168"/>
      <c r="BE36" s="168"/>
      <c r="BF36" s="13"/>
    </row>
    <row r="37" spans="1:58" ht="13.65" customHeight="1" x14ac:dyDescent="0.2">
      <c r="A37" s="46">
        <f>ROW()</f>
        <v>37</v>
      </c>
      <c r="B37" s="404"/>
      <c r="C37" s="405"/>
      <c r="D37" s="405"/>
      <c r="E37" s="406"/>
      <c r="F37" s="405" t="s">
        <v>505</v>
      </c>
      <c r="G37" s="405"/>
      <c r="H37" s="405"/>
      <c r="I37" s="405"/>
      <c r="J37" s="405"/>
      <c r="K37" s="405"/>
      <c r="L37" s="405"/>
      <c r="M37" s="405"/>
      <c r="N37" s="405"/>
      <c r="O37" s="405"/>
      <c r="P37" s="405"/>
      <c r="Q37" s="405"/>
      <c r="R37" s="405"/>
      <c r="S37" s="405"/>
      <c r="T37" s="405"/>
      <c r="U37" s="595" t="s">
        <v>63</v>
      </c>
      <c r="V37" s="595"/>
      <c r="W37" s="595"/>
      <c r="X37" s="595"/>
      <c r="Y37" s="595"/>
      <c r="Z37" s="595"/>
      <c r="AA37" s="595"/>
      <c r="AB37" s="595"/>
      <c r="AC37" s="595"/>
      <c r="AD37" s="595"/>
      <c r="AE37" s="603"/>
      <c r="AF37" s="604"/>
      <c r="AG37" s="604"/>
      <c r="AH37" s="604"/>
      <c r="AI37" s="604"/>
      <c r="AJ37" s="604"/>
      <c r="AK37" s="604"/>
      <c r="AL37" s="605"/>
      <c r="AM37" s="614"/>
      <c r="AQ37" s="169" t="s">
        <v>33</v>
      </c>
      <c r="AR37" s="180" t="s">
        <v>63</v>
      </c>
      <c r="AS37" s="169" t="s">
        <v>64</v>
      </c>
      <c r="AT37" s="169" t="s">
        <v>37</v>
      </c>
      <c r="AU37" s="167"/>
      <c r="AV37" s="167"/>
      <c r="AW37" s="167"/>
      <c r="AX37" s="167"/>
      <c r="AY37" s="167"/>
      <c r="AZ37" s="167"/>
      <c r="BA37" s="167"/>
      <c r="BB37" s="167"/>
      <c r="BC37" s="168"/>
      <c r="BD37" s="168"/>
      <c r="BE37" s="168"/>
      <c r="BF37" s="13"/>
    </row>
    <row r="38" spans="1:58" ht="13.65" customHeight="1" x14ac:dyDescent="0.2">
      <c r="A38" s="46">
        <f>ROW()</f>
        <v>38</v>
      </c>
      <c r="B38" s="404"/>
      <c r="C38" s="405"/>
      <c r="D38" s="405"/>
      <c r="E38" s="406"/>
      <c r="F38" s="405" t="s">
        <v>126</v>
      </c>
      <c r="G38" s="405"/>
      <c r="H38" s="405"/>
      <c r="I38" s="405"/>
      <c r="J38" s="405"/>
      <c r="K38" s="405"/>
      <c r="L38" s="405"/>
      <c r="M38" s="405"/>
      <c r="N38" s="405"/>
      <c r="O38" s="405"/>
      <c r="P38" s="405"/>
      <c r="Q38" s="405"/>
      <c r="R38" s="405"/>
      <c r="S38" s="405"/>
      <c r="T38" s="405"/>
      <c r="U38" s="595" t="s">
        <v>91</v>
      </c>
      <c r="V38" s="595"/>
      <c r="W38" s="595"/>
      <c r="X38" s="595"/>
      <c r="Y38" s="595"/>
      <c r="Z38" s="595"/>
      <c r="AA38" s="595"/>
      <c r="AB38" s="595"/>
      <c r="AC38" s="595"/>
      <c r="AD38" s="595"/>
      <c r="AE38" s="603"/>
      <c r="AF38" s="604"/>
      <c r="AG38" s="604"/>
      <c r="AH38" s="604"/>
      <c r="AI38" s="604"/>
      <c r="AJ38" s="604"/>
      <c r="AK38" s="604"/>
      <c r="AL38" s="605"/>
      <c r="AM38" s="614"/>
      <c r="AQ38" s="169" t="s">
        <v>33</v>
      </c>
      <c r="AR38" s="197" t="s">
        <v>127</v>
      </c>
      <c r="AS38" s="198" t="s">
        <v>128</v>
      </c>
      <c r="AT38" s="215" t="s">
        <v>91</v>
      </c>
      <c r="AU38" s="167"/>
      <c r="AV38" s="167"/>
      <c r="AW38" s="167"/>
      <c r="AX38" s="167"/>
      <c r="AY38" s="167"/>
      <c r="AZ38" s="167"/>
      <c r="BA38" s="167"/>
      <c r="BB38" s="167"/>
      <c r="BC38" s="168"/>
      <c r="BD38" s="168"/>
      <c r="BE38" s="168"/>
      <c r="BF38" s="13"/>
    </row>
    <row r="39" spans="1:58" ht="13.65" customHeight="1" x14ac:dyDescent="0.2">
      <c r="A39" s="46">
        <f>ROW()</f>
        <v>39</v>
      </c>
      <c r="B39" s="404"/>
      <c r="C39" s="405"/>
      <c r="D39" s="405"/>
      <c r="E39" s="406"/>
      <c r="F39" s="405" t="s">
        <v>506</v>
      </c>
      <c r="G39" s="405"/>
      <c r="H39" s="405"/>
      <c r="I39" s="405"/>
      <c r="J39" s="405"/>
      <c r="K39" s="405"/>
      <c r="L39" s="405"/>
      <c r="M39" s="405"/>
      <c r="N39" s="405"/>
      <c r="O39" s="405"/>
      <c r="P39" s="405"/>
      <c r="Q39" s="405"/>
      <c r="R39" s="405"/>
      <c r="S39" s="405"/>
      <c r="T39" s="405"/>
      <c r="U39" s="595" t="s">
        <v>106</v>
      </c>
      <c r="V39" s="595"/>
      <c r="W39" s="595"/>
      <c r="X39" s="595"/>
      <c r="Y39" s="595"/>
      <c r="Z39" s="595"/>
      <c r="AA39" s="595"/>
      <c r="AB39" s="412" t="str">
        <f>IF(units="Select","",AT39)</f>
        <v/>
      </c>
      <c r="AC39" s="412"/>
      <c r="AD39" s="412"/>
      <c r="AE39" s="603"/>
      <c r="AF39" s="604"/>
      <c r="AG39" s="604"/>
      <c r="AH39" s="604"/>
      <c r="AI39" s="604"/>
      <c r="AJ39" s="604"/>
      <c r="AK39" s="604"/>
      <c r="AL39" s="605"/>
      <c r="AM39" s="614"/>
      <c r="AQ39" s="184"/>
      <c r="AR39" s="201" t="s">
        <v>54</v>
      </c>
      <c r="AS39" s="201" t="s">
        <v>53</v>
      </c>
      <c r="AT39" s="200" t="str">
        <f>IF(units=unit_usc,AS39,AR39)</f>
        <v>m</v>
      </c>
      <c r="AU39" s="170"/>
      <c r="AV39" s="170"/>
      <c r="AW39" s="170"/>
      <c r="AX39" s="167"/>
      <c r="AY39" s="167"/>
      <c r="AZ39" s="167"/>
      <c r="BA39" s="167"/>
      <c r="BB39" s="167"/>
      <c r="BC39" s="168"/>
      <c r="BD39" s="168"/>
      <c r="BE39" s="168"/>
      <c r="BF39" s="13"/>
    </row>
    <row r="40" spans="1:58" ht="13.65" customHeight="1" x14ac:dyDescent="0.2">
      <c r="A40" s="46">
        <f>ROW()</f>
        <v>40</v>
      </c>
      <c r="B40" s="404"/>
      <c r="C40" s="405"/>
      <c r="D40" s="405"/>
      <c r="E40" s="406"/>
      <c r="F40" s="405" t="s">
        <v>507</v>
      </c>
      <c r="G40" s="405"/>
      <c r="H40" s="405"/>
      <c r="I40" s="405"/>
      <c r="J40" s="405"/>
      <c r="K40" s="405"/>
      <c r="L40" s="405"/>
      <c r="M40" s="405"/>
      <c r="N40" s="405"/>
      <c r="O40" s="405"/>
      <c r="P40" s="405"/>
      <c r="Q40" s="405"/>
      <c r="R40" s="405"/>
      <c r="S40" s="405"/>
      <c r="T40" s="405"/>
      <c r="U40" s="595" t="s">
        <v>106</v>
      </c>
      <c r="V40" s="595"/>
      <c r="W40" s="595"/>
      <c r="X40" s="595"/>
      <c r="Y40" s="595"/>
      <c r="Z40" s="595"/>
      <c r="AA40" s="595"/>
      <c r="AB40" s="412" t="str">
        <f>IF(units="Select","",AT40)</f>
        <v/>
      </c>
      <c r="AC40" s="412"/>
      <c r="AD40" s="412"/>
      <c r="AE40" s="603"/>
      <c r="AF40" s="604"/>
      <c r="AG40" s="604"/>
      <c r="AH40" s="604"/>
      <c r="AI40" s="604"/>
      <c r="AJ40" s="604"/>
      <c r="AK40" s="604"/>
      <c r="AL40" s="605"/>
      <c r="AM40" s="614"/>
      <c r="AQ40" s="186"/>
      <c r="AR40" s="98" t="s">
        <v>44</v>
      </c>
      <c r="AS40" s="98" t="s">
        <v>43</v>
      </c>
      <c r="AT40" s="200" t="str">
        <f>IF(units=unit_usc,AS40,AR40)</f>
        <v>bar a</v>
      </c>
      <c r="AU40" s="170"/>
      <c r="AV40" s="170"/>
      <c r="AW40" s="170"/>
      <c r="AX40" s="170"/>
      <c r="AY40" s="167"/>
      <c r="AZ40" s="167"/>
      <c r="BA40" s="167"/>
      <c r="BB40" s="167"/>
      <c r="BC40" s="168"/>
      <c r="BD40" s="168"/>
      <c r="BE40" s="168"/>
      <c r="BF40" s="13"/>
    </row>
    <row r="41" spans="1:58" ht="13.65" customHeight="1" x14ac:dyDescent="0.2">
      <c r="A41" s="46">
        <f>ROW()</f>
        <v>41</v>
      </c>
      <c r="B41" s="404"/>
      <c r="C41" s="405"/>
      <c r="D41" s="405"/>
      <c r="E41" s="406"/>
      <c r="F41" s="437"/>
      <c r="G41" s="437"/>
      <c r="H41" s="437"/>
      <c r="I41" s="437"/>
      <c r="J41" s="437"/>
      <c r="K41" s="437"/>
      <c r="L41" s="437"/>
      <c r="M41" s="437"/>
      <c r="N41" s="437"/>
      <c r="O41" s="437"/>
      <c r="P41" s="437"/>
      <c r="Q41" s="437"/>
      <c r="R41" s="437"/>
      <c r="S41" s="437"/>
      <c r="T41" s="437"/>
      <c r="U41" s="438" t="s">
        <v>41</v>
      </c>
      <c r="V41" s="439"/>
      <c r="W41" s="440"/>
      <c r="X41" s="216"/>
      <c r="Y41" s="438" t="s">
        <v>42</v>
      </c>
      <c r="Z41" s="439"/>
      <c r="AA41" s="440"/>
      <c r="AB41" s="99"/>
      <c r="AC41" s="99"/>
      <c r="AD41" s="99"/>
      <c r="AE41" s="603"/>
      <c r="AF41" s="604"/>
      <c r="AG41" s="604"/>
      <c r="AH41" s="604"/>
      <c r="AI41" s="604"/>
      <c r="AJ41" s="604"/>
      <c r="AK41" s="604"/>
      <c r="AL41" s="605"/>
      <c r="AM41" s="614"/>
      <c r="AQ41" s="202"/>
      <c r="AR41" s="167"/>
      <c r="AS41" s="167"/>
      <c r="AT41" s="167"/>
      <c r="AU41" s="167"/>
      <c r="AV41" s="167"/>
      <c r="AW41" s="167"/>
      <c r="AX41" s="167"/>
      <c r="AY41" s="167"/>
      <c r="AZ41" s="167"/>
      <c r="BA41" s="167"/>
      <c r="BB41" s="167"/>
      <c r="BC41" s="168"/>
      <c r="BD41" s="168"/>
      <c r="BE41" s="168"/>
      <c r="BF41" s="13"/>
    </row>
    <row r="42" spans="1:58" ht="13.65" customHeight="1" x14ac:dyDescent="0.2">
      <c r="A42" s="46">
        <f>ROW()</f>
        <v>42</v>
      </c>
      <c r="B42" s="404"/>
      <c r="C42" s="405"/>
      <c r="D42" s="405"/>
      <c r="E42" s="406"/>
      <c r="F42" s="405" t="s">
        <v>490</v>
      </c>
      <c r="G42" s="405"/>
      <c r="H42" s="405"/>
      <c r="I42" s="405"/>
      <c r="J42" s="405"/>
      <c r="K42" s="405"/>
      <c r="L42" s="405"/>
      <c r="M42" s="405"/>
      <c r="N42" s="405"/>
      <c r="O42" s="405"/>
      <c r="P42" s="405"/>
      <c r="Q42" s="405"/>
      <c r="R42" s="405"/>
      <c r="S42" s="405"/>
      <c r="T42" s="405"/>
      <c r="U42" s="602" t="s">
        <v>106</v>
      </c>
      <c r="V42" s="595"/>
      <c r="W42" s="596"/>
      <c r="X42" s="97" t="s">
        <v>66</v>
      </c>
      <c r="Y42" s="602" t="s">
        <v>106</v>
      </c>
      <c r="Z42" s="595"/>
      <c r="AA42" s="596"/>
      <c r="AB42" s="412" t="str">
        <f>IF(units="Select","",AT42)</f>
        <v/>
      </c>
      <c r="AC42" s="412"/>
      <c r="AD42" s="412"/>
      <c r="AE42" s="603"/>
      <c r="AF42" s="604"/>
      <c r="AG42" s="604"/>
      <c r="AH42" s="604"/>
      <c r="AI42" s="604"/>
      <c r="AJ42" s="604"/>
      <c r="AK42" s="604"/>
      <c r="AL42" s="605"/>
      <c r="AM42" s="614"/>
      <c r="AQ42" s="186"/>
      <c r="AR42" s="98" t="s">
        <v>48</v>
      </c>
      <c r="AS42" s="98" t="s">
        <v>47</v>
      </c>
      <c r="AT42" s="200" t="str">
        <f>IF(units=unit_usc,AS42,AR42)</f>
        <v>°C</v>
      </c>
      <c r="AU42" s="170"/>
      <c r="AV42" s="167"/>
      <c r="AW42" s="167"/>
      <c r="AX42" s="167"/>
      <c r="AY42" s="167"/>
      <c r="AZ42" s="167"/>
      <c r="BA42" s="167"/>
      <c r="BB42" s="167"/>
      <c r="BC42" s="168"/>
      <c r="BD42" s="168"/>
      <c r="BE42" s="168"/>
      <c r="BF42" s="13"/>
    </row>
    <row r="43" spans="1:58" s="35" customFormat="1" ht="13.65" customHeight="1" x14ac:dyDescent="0.2">
      <c r="A43" s="46">
        <f>ROW()</f>
        <v>43</v>
      </c>
      <c r="B43" s="331"/>
      <c r="C43" s="332"/>
      <c r="D43" s="332"/>
      <c r="E43" s="333"/>
      <c r="F43" s="332" t="s">
        <v>651</v>
      </c>
      <c r="G43" s="332"/>
      <c r="H43" s="332"/>
      <c r="I43" s="332"/>
      <c r="J43" s="332"/>
      <c r="K43" s="332"/>
      <c r="L43" s="332"/>
      <c r="M43" s="332"/>
      <c r="N43" s="332"/>
      <c r="O43" s="332"/>
      <c r="P43" s="332"/>
      <c r="Q43" s="332"/>
      <c r="R43" s="332"/>
      <c r="S43" s="332"/>
      <c r="T43" s="332"/>
      <c r="U43" s="602" t="s">
        <v>106</v>
      </c>
      <c r="V43" s="595"/>
      <c r="W43" s="596"/>
      <c r="X43" s="334"/>
      <c r="Y43" s="602" t="s">
        <v>106</v>
      </c>
      <c r="Z43" s="595"/>
      <c r="AA43" s="596"/>
      <c r="AB43" s="434" t="s">
        <v>67</v>
      </c>
      <c r="AC43" s="435"/>
      <c r="AD43" s="436"/>
      <c r="AE43" s="603"/>
      <c r="AF43" s="604"/>
      <c r="AG43" s="604"/>
      <c r="AH43" s="604"/>
      <c r="AI43" s="604"/>
      <c r="AJ43" s="604"/>
      <c r="AK43" s="604"/>
      <c r="AL43" s="605"/>
      <c r="AM43" s="614"/>
      <c r="AO43" s="20"/>
      <c r="AQ43" s="167"/>
      <c r="AR43" s="170"/>
      <c r="AS43" s="170"/>
      <c r="AT43" s="355"/>
      <c r="AU43" s="170"/>
      <c r="AV43" s="167"/>
      <c r="AW43" s="167"/>
      <c r="AX43" s="167"/>
      <c r="AY43" s="167"/>
      <c r="AZ43" s="167"/>
      <c r="BA43" s="167"/>
      <c r="BB43" s="167"/>
      <c r="BC43" s="168"/>
      <c r="BD43" s="168"/>
      <c r="BE43" s="168"/>
      <c r="BF43" s="13"/>
    </row>
    <row r="44" spans="1:58" ht="13.65" customHeight="1" x14ac:dyDescent="0.2">
      <c r="A44" s="46">
        <f>ROW()</f>
        <v>44</v>
      </c>
      <c r="B44" s="404"/>
      <c r="C44" s="405"/>
      <c r="D44" s="405"/>
      <c r="E44" s="406"/>
      <c r="F44" s="405" t="s">
        <v>652</v>
      </c>
      <c r="G44" s="405"/>
      <c r="H44" s="405"/>
      <c r="I44" s="405"/>
      <c r="J44" s="405"/>
      <c r="K44" s="405"/>
      <c r="L44" s="405"/>
      <c r="M44" s="405"/>
      <c r="N44" s="405"/>
      <c r="O44" s="405"/>
      <c r="P44" s="405"/>
      <c r="Q44" s="405"/>
      <c r="R44" s="405"/>
      <c r="S44" s="405"/>
      <c r="T44" s="405"/>
      <c r="U44" s="602" t="s">
        <v>106</v>
      </c>
      <c r="V44" s="595"/>
      <c r="W44" s="596"/>
      <c r="X44" s="97" t="s">
        <v>66</v>
      </c>
      <c r="Y44" s="602" t="s">
        <v>106</v>
      </c>
      <c r="Z44" s="595"/>
      <c r="AA44" s="596"/>
      <c r="AB44" s="433" t="s">
        <v>67</v>
      </c>
      <c r="AC44" s="433"/>
      <c r="AD44" s="433"/>
      <c r="AE44" s="603"/>
      <c r="AF44" s="604"/>
      <c r="AG44" s="604"/>
      <c r="AH44" s="604"/>
      <c r="AI44" s="604"/>
      <c r="AJ44" s="604"/>
      <c r="AK44" s="604"/>
      <c r="AL44" s="605"/>
      <c r="AM44" s="614"/>
      <c r="AQ44" s="202"/>
      <c r="AR44" s="166"/>
      <c r="AS44" s="167"/>
      <c r="AT44" s="167"/>
      <c r="AU44" s="167"/>
      <c r="AV44" s="167"/>
      <c r="AW44" s="167"/>
      <c r="AX44" s="167"/>
      <c r="AY44" s="167"/>
      <c r="AZ44" s="167"/>
      <c r="BA44" s="167"/>
      <c r="BB44" s="167"/>
      <c r="BC44" s="168"/>
      <c r="BD44" s="168"/>
      <c r="BE44" s="168"/>
      <c r="BF44" s="13"/>
    </row>
    <row r="45" spans="1:58" ht="13.65" customHeight="1" x14ac:dyDescent="0.2">
      <c r="A45" s="46">
        <f>ROW()</f>
        <v>45</v>
      </c>
      <c r="B45" s="404"/>
      <c r="C45" s="405"/>
      <c r="D45" s="405"/>
      <c r="E45" s="406"/>
      <c r="F45" s="405" t="s">
        <v>68</v>
      </c>
      <c r="G45" s="405"/>
      <c r="H45" s="405"/>
      <c r="I45" s="405"/>
      <c r="J45" s="405"/>
      <c r="K45" s="405"/>
      <c r="L45" s="405"/>
      <c r="M45" s="405"/>
      <c r="N45" s="405"/>
      <c r="O45" s="405"/>
      <c r="P45" s="405"/>
      <c r="Q45" s="405"/>
      <c r="R45" s="405"/>
      <c r="S45" s="405"/>
      <c r="T45" s="405"/>
      <c r="U45" s="595" t="s">
        <v>33</v>
      </c>
      <c r="V45" s="595"/>
      <c r="W45" s="595"/>
      <c r="X45" s="595"/>
      <c r="Y45" s="595"/>
      <c r="Z45" s="595"/>
      <c r="AA45" s="595"/>
      <c r="AB45" s="595"/>
      <c r="AC45" s="595"/>
      <c r="AD45" s="595"/>
      <c r="AE45" s="603"/>
      <c r="AF45" s="604"/>
      <c r="AG45" s="604"/>
      <c r="AH45" s="604"/>
      <c r="AI45" s="604"/>
      <c r="AJ45" s="604"/>
      <c r="AK45" s="604"/>
      <c r="AL45" s="605"/>
      <c r="AM45" s="614"/>
      <c r="AQ45" s="114" t="s">
        <v>33</v>
      </c>
      <c r="AR45" s="198" t="s">
        <v>69</v>
      </c>
      <c r="AS45" s="197" t="s">
        <v>70</v>
      </c>
      <c r="AT45" s="292" t="s">
        <v>71</v>
      </c>
      <c r="AU45" s="293" t="s">
        <v>514</v>
      </c>
      <c r="AV45" s="197" t="s">
        <v>37</v>
      </c>
      <c r="AW45" s="167"/>
      <c r="AX45" s="167"/>
      <c r="AY45" s="167"/>
      <c r="AZ45" s="167"/>
      <c r="BA45" s="167"/>
      <c r="BB45" s="167"/>
      <c r="BC45" s="168"/>
      <c r="BD45" s="168"/>
      <c r="BE45" s="168"/>
      <c r="BF45" s="13"/>
    </row>
    <row r="46" spans="1:58" ht="13.65" customHeight="1" x14ac:dyDescent="0.2">
      <c r="A46" s="46">
        <f>ROW()</f>
        <v>46</v>
      </c>
      <c r="B46" s="404"/>
      <c r="C46" s="405"/>
      <c r="D46" s="405"/>
      <c r="E46" s="406"/>
      <c r="F46" s="405" t="s">
        <v>193</v>
      </c>
      <c r="G46" s="405"/>
      <c r="H46" s="405"/>
      <c r="I46" s="405"/>
      <c r="J46" s="405"/>
      <c r="K46" s="405"/>
      <c r="L46" s="405"/>
      <c r="M46" s="405"/>
      <c r="N46" s="405"/>
      <c r="O46" s="405"/>
      <c r="P46" s="405"/>
      <c r="Q46" s="405"/>
      <c r="R46" s="405"/>
      <c r="S46" s="405"/>
      <c r="T46" s="405"/>
      <c r="U46" s="595" t="s">
        <v>33</v>
      </c>
      <c r="V46" s="595"/>
      <c r="W46" s="595"/>
      <c r="X46" s="595"/>
      <c r="Y46" s="595"/>
      <c r="Z46" s="595"/>
      <c r="AA46" s="595"/>
      <c r="AB46" s="595"/>
      <c r="AC46" s="595"/>
      <c r="AD46" s="595"/>
      <c r="AE46" s="603"/>
      <c r="AF46" s="604"/>
      <c r="AG46" s="604"/>
      <c r="AH46" s="604"/>
      <c r="AI46" s="604"/>
      <c r="AJ46" s="604"/>
      <c r="AK46" s="604"/>
      <c r="AL46" s="605"/>
      <c r="AM46" s="614"/>
      <c r="AQ46" s="114" t="s">
        <v>33</v>
      </c>
      <c r="AR46" s="198" t="s">
        <v>508</v>
      </c>
      <c r="AS46" s="198" t="s">
        <v>509</v>
      </c>
      <c r="AT46" s="197" t="s">
        <v>510</v>
      </c>
      <c r="AU46" s="197" t="s">
        <v>511</v>
      </c>
      <c r="AV46" s="197" t="s">
        <v>512</v>
      </c>
      <c r="AW46" s="197" t="s">
        <v>513</v>
      </c>
      <c r="AX46" s="167"/>
      <c r="AY46" s="167"/>
      <c r="AZ46" s="167"/>
      <c r="BA46" s="167"/>
      <c r="BB46" s="167"/>
      <c r="BC46" s="168"/>
      <c r="BD46" s="168"/>
      <c r="BE46" s="168"/>
      <c r="BF46" s="13"/>
    </row>
    <row r="47" spans="1:58" ht="13.65" customHeight="1" x14ac:dyDescent="0.2">
      <c r="A47" s="46">
        <f>ROW()</f>
        <v>47</v>
      </c>
      <c r="B47" s="404"/>
      <c r="C47" s="405"/>
      <c r="D47" s="405"/>
      <c r="E47" s="406"/>
      <c r="F47" s="404" t="s">
        <v>194</v>
      </c>
      <c r="G47" s="405"/>
      <c r="H47" s="405"/>
      <c r="I47" s="405"/>
      <c r="J47" s="405"/>
      <c r="K47" s="405"/>
      <c r="L47" s="405"/>
      <c r="M47" s="405"/>
      <c r="N47" s="405"/>
      <c r="O47" s="405"/>
      <c r="P47" s="405"/>
      <c r="Q47" s="405"/>
      <c r="R47" s="405"/>
      <c r="S47" s="405"/>
      <c r="T47" s="405"/>
      <c r="U47" s="595" t="s">
        <v>106</v>
      </c>
      <c r="V47" s="595"/>
      <c r="W47" s="595"/>
      <c r="X47" s="595"/>
      <c r="Y47" s="595"/>
      <c r="Z47" s="595"/>
      <c r="AA47" s="595"/>
      <c r="AB47" s="595"/>
      <c r="AC47" s="595"/>
      <c r="AD47" s="595"/>
      <c r="AE47" s="603"/>
      <c r="AF47" s="604"/>
      <c r="AG47" s="604"/>
      <c r="AH47" s="604"/>
      <c r="AI47" s="604"/>
      <c r="AJ47" s="604"/>
      <c r="AK47" s="604"/>
      <c r="AL47" s="605"/>
      <c r="AM47" s="614"/>
      <c r="AQ47" s="203"/>
      <c r="AR47" s="167"/>
      <c r="AS47" s="167"/>
      <c r="AT47" s="167"/>
      <c r="AU47" s="167"/>
      <c r="AV47" s="167"/>
      <c r="AW47" s="167"/>
      <c r="AX47" s="167"/>
      <c r="AY47" s="167"/>
      <c r="AZ47" s="167"/>
      <c r="BA47" s="167"/>
      <c r="BB47" s="167"/>
      <c r="BC47" s="168"/>
      <c r="BD47" s="168"/>
      <c r="BE47" s="168"/>
      <c r="BF47" s="13"/>
    </row>
    <row r="48" spans="1:58" ht="13.65" customHeight="1" x14ac:dyDescent="0.2">
      <c r="A48" s="46">
        <f>ROW()</f>
        <v>48</v>
      </c>
      <c r="B48" s="404"/>
      <c r="C48" s="405"/>
      <c r="D48" s="405"/>
      <c r="E48" s="406"/>
      <c r="F48" s="405" t="s">
        <v>125</v>
      </c>
      <c r="G48" s="405"/>
      <c r="H48" s="405"/>
      <c r="I48" s="405"/>
      <c r="J48" s="405"/>
      <c r="K48" s="405"/>
      <c r="L48" s="405"/>
      <c r="M48" s="405"/>
      <c r="N48" s="405"/>
      <c r="O48" s="405"/>
      <c r="P48" s="405"/>
      <c r="Q48" s="405"/>
      <c r="R48" s="405"/>
      <c r="S48" s="405"/>
      <c r="T48" s="405"/>
      <c r="U48" s="595" t="s">
        <v>33</v>
      </c>
      <c r="V48" s="595"/>
      <c r="W48" s="595"/>
      <c r="X48" s="595"/>
      <c r="Y48" s="595"/>
      <c r="Z48" s="595"/>
      <c r="AA48" s="595"/>
      <c r="AB48" s="595"/>
      <c r="AC48" s="595"/>
      <c r="AD48" s="595"/>
      <c r="AE48" s="603"/>
      <c r="AF48" s="604"/>
      <c r="AG48" s="604"/>
      <c r="AH48" s="604"/>
      <c r="AI48" s="604"/>
      <c r="AJ48" s="604"/>
      <c r="AK48" s="604"/>
      <c r="AL48" s="605"/>
      <c r="AM48" s="614"/>
      <c r="AQ48" s="114" t="s">
        <v>33</v>
      </c>
      <c r="AR48" s="169" t="s">
        <v>27</v>
      </c>
      <c r="AS48" s="169" t="s">
        <v>28</v>
      </c>
      <c r="AT48" s="167"/>
      <c r="AU48" s="167"/>
      <c r="AV48" s="167"/>
      <c r="AW48" s="167"/>
      <c r="AX48" s="167"/>
      <c r="AY48" s="167"/>
      <c r="AZ48" s="167"/>
      <c r="BA48" s="167"/>
      <c r="BB48" s="167"/>
      <c r="BC48" s="168"/>
      <c r="BD48" s="168"/>
      <c r="BE48" s="168"/>
      <c r="BF48" s="13"/>
    </row>
    <row r="49" spans="1:146" ht="13.65" customHeight="1" x14ac:dyDescent="0.2">
      <c r="A49" s="46">
        <f>ROW()</f>
        <v>49</v>
      </c>
      <c r="B49" s="404"/>
      <c r="C49" s="405"/>
      <c r="D49" s="405"/>
      <c r="E49" s="406"/>
      <c r="F49" s="404" t="s">
        <v>491</v>
      </c>
      <c r="G49" s="405"/>
      <c r="H49" s="405"/>
      <c r="I49" s="405"/>
      <c r="J49" s="405"/>
      <c r="K49" s="405"/>
      <c r="L49" s="405"/>
      <c r="M49" s="405"/>
      <c r="N49" s="405"/>
      <c r="O49" s="405"/>
      <c r="P49" s="405"/>
      <c r="Q49" s="405"/>
      <c r="R49" s="405"/>
      <c r="S49" s="405"/>
      <c r="T49" s="405"/>
      <c r="U49" s="595" t="s">
        <v>33</v>
      </c>
      <c r="V49" s="595"/>
      <c r="W49" s="595"/>
      <c r="X49" s="595"/>
      <c r="Y49" s="595"/>
      <c r="Z49" s="595"/>
      <c r="AA49" s="595"/>
      <c r="AB49" s="595"/>
      <c r="AC49" s="595"/>
      <c r="AD49" s="595"/>
      <c r="AE49" s="603"/>
      <c r="AF49" s="604"/>
      <c r="AG49" s="604"/>
      <c r="AH49" s="604"/>
      <c r="AI49" s="604"/>
      <c r="AJ49" s="604"/>
      <c r="AK49" s="604"/>
      <c r="AL49" s="605"/>
      <c r="AM49" s="614"/>
      <c r="AQ49" s="114" t="s">
        <v>33</v>
      </c>
      <c r="AR49" s="169" t="s">
        <v>27</v>
      </c>
      <c r="AS49" s="169" t="s">
        <v>28</v>
      </c>
      <c r="AT49" s="167"/>
      <c r="AU49" s="167"/>
      <c r="AV49" s="167"/>
      <c r="AW49" s="167"/>
      <c r="AX49" s="167"/>
      <c r="AY49" s="167"/>
      <c r="AZ49" s="167"/>
      <c r="BA49" s="167"/>
      <c r="BB49" s="167"/>
      <c r="BC49" s="168"/>
      <c r="BD49" s="168"/>
      <c r="BE49" s="168"/>
      <c r="BF49" s="13"/>
    </row>
    <row r="50" spans="1:146" ht="13.65" customHeight="1" x14ac:dyDescent="0.2">
      <c r="A50" s="46">
        <f>ROW()</f>
        <v>50</v>
      </c>
      <c r="B50" s="404"/>
      <c r="C50" s="405"/>
      <c r="D50" s="405"/>
      <c r="E50" s="406"/>
      <c r="F50" s="405" t="s">
        <v>122</v>
      </c>
      <c r="G50" s="405"/>
      <c r="H50" s="405"/>
      <c r="I50" s="405"/>
      <c r="J50" s="405"/>
      <c r="K50" s="405"/>
      <c r="L50" s="405"/>
      <c r="M50" s="405"/>
      <c r="N50" s="405"/>
      <c r="O50" s="405"/>
      <c r="P50" s="405"/>
      <c r="Q50" s="405"/>
      <c r="R50" s="405"/>
      <c r="S50" s="405"/>
      <c r="T50" s="405"/>
      <c r="U50" s="595" t="s">
        <v>106</v>
      </c>
      <c r="V50" s="595"/>
      <c r="W50" s="595"/>
      <c r="X50" s="595"/>
      <c r="Y50" s="595"/>
      <c r="Z50" s="595"/>
      <c r="AA50" s="595"/>
      <c r="AB50" s="412" t="str">
        <f>IF(units="Select","",AT50)</f>
        <v/>
      </c>
      <c r="AC50" s="412"/>
      <c r="AD50" s="412"/>
      <c r="AE50" s="603"/>
      <c r="AF50" s="604"/>
      <c r="AG50" s="604"/>
      <c r="AH50" s="604"/>
      <c r="AI50" s="604"/>
      <c r="AJ50" s="604"/>
      <c r="AK50" s="604"/>
      <c r="AL50" s="605"/>
      <c r="AM50" s="614"/>
      <c r="AQ50" s="184"/>
      <c r="AR50" s="169" t="s">
        <v>44</v>
      </c>
      <c r="AS50" s="162" t="s">
        <v>43</v>
      </c>
      <c r="AT50" s="115" t="str">
        <f>IF(units=unit_usc,AS50,AR50)</f>
        <v>bar a</v>
      </c>
      <c r="AU50" s="182"/>
      <c r="AV50" s="167"/>
      <c r="AW50" s="167"/>
      <c r="AX50" s="167"/>
      <c r="AY50" s="167"/>
      <c r="AZ50" s="167"/>
      <c r="BA50" s="167"/>
      <c r="BB50" s="167"/>
      <c r="BC50" s="168"/>
      <c r="BD50" s="168"/>
      <c r="BE50" s="168"/>
      <c r="BF50" s="13"/>
    </row>
    <row r="51" spans="1:146" ht="13.65" customHeight="1" x14ac:dyDescent="0.2">
      <c r="A51" s="46">
        <f>ROW()</f>
        <v>51</v>
      </c>
      <c r="B51" s="404"/>
      <c r="C51" s="405"/>
      <c r="D51" s="405"/>
      <c r="E51" s="406"/>
      <c r="F51" s="405" t="s">
        <v>503</v>
      </c>
      <c r="G51" s="405"/>
      <c r="H51" s="405"/>
      <c r="I51" s="405"/>
      <c r="J51" s="405"/>
      <c r="K51" s="405"/>
      <c r="L51" s="405"/>
      <c r="M51" s="405"/>
      <c r="N51" s="405"/>
      <c r="O51" s="405"/>
      <c r="P51" s="405"/>
      <c r="Q51" s="405"/>
      <c r="R51" s="405"/>
      <c r="S51" s="405"/>
      <c r="T51" s="405"/>
      <c r="U51" s="595" t="s">
        <v>106</v>
      </c>
      <c r="V51" s="595"/>
      <c r="W51" s="595"/>
      <c r="X51" s="595"/>
      <c r="Y51" s="595"/>
      <c r="Z51" s="595"/>
      <c r="AA51" s="595"/>
      <c r="AB51" s="432" t="s">
        <v>123</v>
      </c>
      <c r="AC51" s="432"/>
      <c r="AD51" s="432"/>
      <c r="AE51" s="603"/>
      <c r="AF51" s="604"/>
      <c r="AG51" s="604"/>
      <c r="AH51" s="604"/>
      <c r="AI51" s="604"/>
      <c r="AJ51" s="604"/>
      <c r="AK51" s="604"/>
      <c r="AL51" s="605"/>
      <c r="AM51" s="614"/>
      <c r="AQ51" s="203"/>
      <c r="AR51" s="166"/>
      <c r="AS51" s="166"/>
      <c r="AT51" s="167"/>
      <c r="AU51" s="167"/>
      <c r="AV51" s="167"/>
      <c r="AW51" s="167"/>
      <c r="AX51" s="167"/>
      <c r="AY51" s="167"/>
      <c r="AZ51" s="167"/>
      <c r="BA51" s="167"/>
      <c r="BB51" s="167"/>
      <c r="BC51" s="168"/>
      <c r="BD51" s="168"/>
      <c r="BE51" s="168"/>
      <c r="BF51" s="13"/>
    </row>
    <row r="52" spans="1:146" ht="13.65" customHeight="1" x14ac:dyDescent="0.2">
      <c r="A52" s="46">
        <f>ROW()</f>
        <v>52</v>
      </c>
      <c r="B52" s="443"/>
      <c r="C52" s="441"/>
      <c r="D52" s="441"/>
      <c r="E52" s="441"/>
      <c r="F52" s="444" t="s">
        <v>500</v>
      </c>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1"/>
      <c r="AF52" s="441"/>
      <c r="AG52" s="441"/>
      <c r="AH52" s="441"/>
      <c r="AI52" s="441"/>
      <c r="AJ52" s="441"/>
      <c r="AK52" s="441"/>
      <c r="AL52" s="442"/>
      <c r="AM52" s="614"/>
      <c r="AQ52" s="204"/>
      <c r="AR52" s="167"/>
      <c r="AS52" s="167"/>
      <c r="AT52" s="167"/>
      <c r="AU52" s="167"/>
      <c r="AV52" s="167"/>
      <c r="AW52" s="167"/>
      <c r="AX52" s="167"/>
      <c r="AY52" s="167"/>
      <c r="AZ52" s="167"/>
      <c r="BA52" s="167"/>
      <c r="BB52" s="167"/>
      <c r="BC52" s="168"/>
      <c r="BD52" s="168"/>
      <c r="BE52" s="168"/>
      <c r="BF52" s="13"/>
    </row>
    <row r="53" spans="1:146" ht="13.65" customHeight="1" x14ac:dyDescent="0.2">
      <c r="A53" s="46">
        <f>ROW()</f>
        <v>53</v>
      </c>
      <c r="B53" s="404"/>
      <c r="C53" s="405"/>
      <c r="D53" s="405"/>
      <c r="E53" s="406"/>
      <c r="F53" s="87" t="s">
        <v>314</v>
      </c>
      <c r="G53" s="58"/>
      <c r="H53" s="58"/>
      <c r="I53" s="58"/>
      <c r="J53" s="58"/>
      <c r="K53" s="598" t="s">
        <v>33</v>
      </c>
      <c r="L53" s="598"/>
      <c r="M53" s="598"/>
      <c r="N53" s="598"/>
      <c r="O53" s="598"/>
      <c r="P53" s="92"/>
      <c r="Q53" s="445" t="str">
        <f>IF(K53="Select","",AT53)</f>
        <v/>
      </c>
      <c r="R53" s="445"/>
      <c r="S53" s="445"/>
      <c r="T53" s="445"/>
      <c r="U53" s="599" t="s">
        <v>65</v>
      </c>
      <c r="V53" s="599"/>
      <c r="W53" s="599"/>
      <c r="X53" s="599"/>
      <c r="Y53" s="599"/>
      <c r="Z53" s="599"/>
      <c r="AA53" s="599"/>
      <c r="AB53" s="599"/>
      <c r="AC53" s="599"/>
      <c r="AD53" s="600"/>
      <c r="AE53" s="603"/>
      <c r="AF53" s="604"/>
      <c r="AG53" s="604"/>
      <c r="AH53" s="604"/>
      <c r="AI53" s="604"/>
      <c r="AJ53" s="604"/>
      <c r="AK53" s="604"/>
      <c r="AL53" s="605"/>
      <c r="AM53" s="614"/>
      <c r="AQ53" s="114" t="s">
        <v>33</v>
      </c>
      <c r="AR53" s="115" t="s">
        <v>315</v>
      </c>
      <c r="AS53" s="183" t="s">
        <v>318</v>
      </c>
      <c r="AT53" s="115" t="str">
        <f>IF(K53=AR53,AU53,AV53)</f>
        <v>Division :</v>
      </c>
      <c r="AU53" s="115" t="s">
        <v>317</v>
      </c>
      <c r="AV53" s="115" t="s">
        <v>316</v>
      </c>
      <c r="AW53" s="115" t="s">
        <v>33</v>
      </c>
      <c r="AX53" s="205">
        <v>0</v>
      </c>
      <c r="AY53" s="205">
        <v>1</v>
      </c>
      <c r="AZ53" s="115">
        <v>2</v>
      </c>
      <c r="BA53" s="114" t="s">
        <v>65</v>
      </c>
      <c r="BB53" s="167"/>
      <c r="BC53" s="167"/>
      <c r="BD53" s="167"/>
      <c r="BE53" s="167"/>
      <c r="BF53" s="13"/>
    </row>
    <row r="54" spans="1:146" ht="13.65" customHeight="1" x14ac:dyDescent="0.2">
      <c r="A54" s="46">
        <f>ROW()</f>
        <v>54</v>
      </c>
      <c r="B54" s="404"/>
      <c r="C54" s="405"/>
      <c r="D54" s="405"/>
      <c r="E54" s="406"/>
      <c r="F54" s="404" t="s">
        <v>502</v>
      </c>
      <c r="G54" s="405"/>
      <c r="H54" s="405"/>
      <c r="I54" s="405"/>
      <c r="J54" s="405"/>
      <c r="K54" s="405"/>
      <c r="L54" s="405"/>
      <c r="M54" s="405"/>
      <c r="N54" s="405"/>
      <c r="O54" s="405"/>
      <c r="P54" s="405"/>
      <c r="Q54" s="405"/>
      <c r="R54" s="405"/>
      <c r="S54" s="405"/>
      <c r="T54" s="405"/>
      <c r="U54" s="598" t="s">
        <v>33</v>
      </c>
      <c r="V54" s="598"/>
      <c r="W54" s="598"/>
      <c r="X54" s="598"/>
      <c r="Y54" s="598"/>
      <c r="Z54" s="598"/>
      <c r="AA54" s="598"/>
      <c r="AB54" s="598"/>
      <c r="AC54" s="598"/>
      <c r="AD54" s="601"/>
      <c r="AE54" s="603"/>
      <c r="AF54" s="604"/>
      <c r="AG54" s="604"/>
      <c r="AH54" s="604"/>
      <c r="AI54" s="604"/>
      <c r="AJ54" s="604"/>
      <c r="AK54" s="604"/>
      <c r="AL54" s="605"/>
      <c r="AM54" s="614"/>
      <c r="AQ54" s="114" t="s">
        <v>33</v>
      </c>
      <c r="AR54" s="205" t="str">
        <f>IF(AT53="Zone :","Group IIC","Class I / Group A")</f>
        <v>Class I / Group A</v>
      </c>
      <c r="AS54" s="205" t="str">
        <f>IF(AT53="Zone :","Group IIB + H2","Class I / Group B")</f>
        <v>Class I / Group B</v>
      </c>
      <c r="AT54" s="205" t="str">
        <f>IF(AT53="Zone :","Group IIB","Class I / Group C")</f>
        <v>Class I / Group C</v>
      </c>
      <c r="AU54" s="205" t="str">
        <f>IF(AT53="Zone :","Group IIA","Class I / Group D")</f>
        <v>Class I / Group D</v>
      </c>
      <c r="AV54" s="205" t="str">
        <f>IF(AT53="Zone :","Group I","Mining")</f>
        <v>Mining</v>
      </c>
      <c r="AW54" s="205" t="str">
        <f>IF(AT53="Zone :"," ","Class II / Group F")</f>
        <v>Class II / Group F</v>
      </c>
      <c r="AX54" s="205" t="str">
        <f>IF(AT53="Zone :"," ","Class II / Group G")</f>
        <v>Class II / Group G</v>
      </c>
      <c r="AY54" s="206" t="str">
        <f>IF(AT53="Zone :"," ","Class III")</f>
        <v>Class III</v>
      </c>
      <c r="AZ54" s="207"/>
      <c r="BA54" s="170"/>
      <c r="BB54" s="207"/>
      <c r="BC54" s="207"/>
      <c r="BD54" s="208"/>
      <c r="BE54" s="207"/>
      <c r="BF54" s="13"/>
    </row>
    <row r="55" spans="1:146" ht="13.65" customHeight="1" x14ac:dyDescent="0.2">
      <c r="A55" s="46">
        <f>ROW()</f>
        <v>55</v>
      </c>
      <c r="B55" s="404"/>
      <c r="C55" s="405"/>
      <c r="D55" s="405"/>
      <c r="E55" s="406"/>
      <c r="F55" s="404" t="s">
        <v>501</v>
      </c>
      <c r="G55" s="405"/>
      <c r="H55" s="405"/>
      <c r="I55" s="405"/>
      <c r="J55" s="405"/>
      <c r="K55" s="405"/>
      <c r="L55" s="405"/>
      <c r="M55" s="405"/>
      <c r="N55" s="405"/>
      <c r="O55" s="405"/>
      <c r="P55" s="405"/>
      <c r="Q55" s="405"/>
      <c r="R55" s="405"/>
      <c r="S55" s="405"/>
      <c r="T55" s="405"/>
      <c r="U55" s="599" t="s">
        <v>33</v>
      </c>
      <c r="V55" s="599"/>
      <c r="W55" s="599"/>
      <c r="X55" s="599"/>
      <c r="Y55" s="599"/>
      <c r="Z55" s="599"/>
      <c r="AA55" s="599"/>
      <c r="AB55" s="599"/>
      <c r="AC55" s="599"/>
      <c r="AD55" s="600"/>
      <c r="AE55" s="603"/>
      <c r="AF55" s="604"/>
      <c r="AG55" s="604"/>
      <c r="AH55" s="604"/>
      <c r="AI55" s="604"/>
      <c r="AJ55" s="604"/>
      <c r="AK55" s="604"/>
      <c r="AL55" s="605"/>
      <c r="AM55" s="614"/>
      <c r="AQ55" s="114" t="s">
        <v>33</v>
      </c>
      <c r="AR55" s="115" t="str">
        <f>IF(AT53="Zone :","T1","T1")</f>
        <v>T1</v>
      </c>
      <c r="AS55" s="115" t="str">
        <f>IF(AT53="Zone :","T2","T2")</f>
        <v>T2</v>
      </c>
      <c r="AT55" s="115" t="str">
        <f>IF(AT53="Zone :","T3","T2A")</f>
        <v>T2A</v>
      </c>
      <c r="AU55" s="115" t="str">
        <f>IF(AT53="Zone :","T4","T2B")</f>
        <v>T2B</v>
      </c>
      <c r="AV55" s="115" t="str">
        <f>IF(AT53="Zone :","T5","T2C")</f>
        <v>T2C</v>
      </c>
      <c r="AW55" s="115" t="str">
        <f>IF(AT53="Zone :","T6","T2D")</f>
        <v>T2D</v>
      </c>
      <c r="AX55" s="115" t="str">
        <f>IF(AT53="Zone :","","T3")</f>
        <v>T3</v>
      </c>
      <c r="AY55" s="115" t="str">
        <f>IF(AT53="Zone :","","T3A")</f>
        <v>T3A</v>
      </c>
      <c r="AZ55" s="115" t="str">
        <f>IF(AT53="Zone :","","T3B")</f>
        <v>T3B</v>
      </c>
      <c r="BA55" s="115" t="str">
        <f>IF(AT53="Zone :","","T3C")</f>
        <v>T3C</v>
      </c>
      <c r="BB55" s="115" t="str">
        <f>IF(AT53="Zone :","","T4")</f>
        <v>T4</v>
      </c>
      <c r="BC55" s="115" t="str">
        <f>IF(AT53="Zone :","","T4A")</f>
        <v>T4A</v>
      </c>
      <c r="BD55" s="115" t="str">
        <f>IF(AT53="Zone :","","T5")</f>
        <v>T5</v>
      </c>
      <c r="BE55" s="115" t="str">
        <f>IF(AT53="Zone :","","T6")</f>
        <v>T6</v>
      </c>
      <c r="BF55" s="13"/>
    </row>
    <row r="56" spans="1:146" s="193" customFormat="1" ht="13.65" customHeight="1" x14ac:dyDescent="0.2">
      <c r="A56" s="46">
        <f>ROW()</f>
        <v>56</v>
      </c>
      <c r="B56" s="404" t="s">
        <v>404</v>
      </c>
      <c r="C56" s="405"/>
      <c r="D56" s="405"/>
      <c r="E56" s="406"/>
      <c r="F56" s="195" t="s">
        <v>402</v>
      </c>
      <c r="G56" s="196"/>
      <c r="H56" s="196"/>
      <c r="I56" s="196"/>
      <c r="J56" s="196"/>
      <c r="K56" s="196"/>
      <c r="L56" s="196"/>
      <c r="M56" s="196"/>
      <c r="N56" s="196"/>
      <c r="O56" s="196"/>
      <c r="P56" s="196"/>
      <c r="Q56" s="196"/>
      <c r="R56" s="196"/>
      <c r="S56" s="196"/>
      <c r="T56" s="196"/>
      <c r="U56" s="595" t="s">
        <v>403</v>
      </c>
      <c r="V56" s="595"/>
      <c r="W56" s="595"/>
      <c r="X56" s="595"/>
      <c r="Y56" s="595"/>
      <c r="Z56" s="595"/>
      <c r="AA56" s="595"/>
      <c r="AB56" s="595"/>
      <c r="AC56" s="595"/>
      <c r="AD56" s="596"/>
      <c r="AE56" s="603"/>
      <c r="AF56" s="604"/>
      <c r="AG56" s="604"/>
      <c r="AH56" s="604"/>
      <c r="AI56" s="604"/>
      <c r="AJ56" s="604"/>
      <c r="AK56" s="604"/>
      <c r="AL56" s="605"/>
      <c r="AM56" s="615"/>
      <c r="AN56" s="191"/>
      <c r="AO56" s="191"/>
      <c r="AP56" s="186"/>
      <c r="AQ56" s="169" t="s">
        <v>33</v>
      </c>
      <c r="AR56" s="215" t="s">
        <v>403</v>
      </c>
      <c r="AS56" s="217" t="s">
        <v>37</v>
      </c>
      <c r="AT56" s="218"/>
      <c r="AU56" s="218"/>
      <c r="AV56" s="218"/>
      <c r="AW56" s="218"/>
      <c r="AX56" s="219"/>
      <c r="AY56" s="219"/>
      <c r="AZ56" s="220"/>
      <c r="BA56" s="219"/>
      <c r="BB56" s="221"/>
      <c r="BC56" s="222"/>
      <c r="BD56" s="221"/>
      <c r="BE56" s="222"/>
      <c r="BF56" s="192"/>
      <c r="BG56" s="192"/>
      <c r="BH56" s="192"/>
      <c r="BI56" s="223"/>
      <c r="BJ56" s="223"/>
      <c r="BK56" s="223"/>
      <c r="BL56" s="223"/>
      <c r="BM56" s="224"/>
      <c r="BN56" s="224"/>
      <c r="BO56" s="224"/>
      <c r="BP56" s="224"/>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c r="DI56" s="191"/>
      <c r="DJ56" s="191"/>
      <c r="DK56" s="191"/>
      <c r="DL56" s="191"/>
      <c r="DM56" s="191"/>
      <c r="DN56" s="191"/>
      <c r="DO56" s="191"/>
      <c r="DP56" s="191"/>
      <c r="DQ56" s="191"/>
      <c r="DR56" s="191"/>
      <c r="DS56" s="191"/>
      <c r="DT56" s="191"/>
      <c r="DU56" s="191"/>
      <c r="DV56" s="191"/>
      <c r="DW56" s="191"/>
      <c r="DX56" s="191"/>
      <c r="DY56" s="191"/>
      <c r="DZ56" s="191"/>
      <c r="EA56" s="191"/>
      <c r="EB56" s="191"/>
      <c r="EC56" s="191"/>
      <c r="ED56" s="191"/>
      <c r="EE56" s="191"/>
      <c r="EF56" s="191"/>
      <c r="EG56" s="191"/>
      <c r="EH56" s="191"/>
      <c r="EI56" s="191"/>
      <c r="EJ56" s="191"/>
      <c r="EK56" s="191"/>
      <c r="EL56" s="191"/>
      <c r="EM56" s="191"/>
      <c r="EN56" s="191"/>
      <c r="EO56" s="191"/>
      <c r="EP56" s="191"/>
    </row>
    <row r="57" spans="1:146" s="35" customFormat="1" ht="13.65" customHeight="1" x14ac:dyDescent="0.2">
      <c r="A57" s="46">
        <f>ROW()</f>
        <v>57</v>
      </c>
      <c r="B57" s="404"/>
      <c r="C57" s="405"/>
      <c r="D57" s="405"/>
      <c r="E57" s="406"/>
      <c r="F57" s="424"/>
      <c r="G57" s="425"/>
      <c r="H57" s="425"/>
      <c r="I57" s="425"/>
      <c r="J57" s="425"/>
      <c r="K57" s="425"/>
      <c r="L57" s="425"/>
      <c r="M57" s="425"/>
      <c r="N57" s="425"/>
      <c r="O57" s="425"/>
      <c r="P57" s="425"/>
      <c r="Q57" s="425"/>
      <c r="R57" s="425"/>
      <c r="S57" s="425"/>
      <c r="T57" s="425"/>
      <c r="U57" s="426"/>
      <c r="V57" s="426"/>
      <c r="W57" s="426"/>
      <c r="X57" s="426"/>
      <c r="Y57" s="426"/>
      <c r="Z57" s="426"/>
      <c r="AA57" s="426"/>
      <c r="AB57" s="426"/>
      <c r="AC57" s="426"/>
      <c r="AD57" s="427"/>
      <c r="AE57" s="404"/>
      <c r="AF57" s="405"/>
      <c r="AG57" s="405"/>
      <c r="AH57" s="405"/>
      <c r="AI57" s="405"/>
      <c r="AJ57" s="405"/>
      <c r="AK57" s="405"/>
      <c r="AL57" s="406"/>
      <c r="AM57" s="45"/>
      <c r="AO57" s="20"/>
      <c r="AQ57" s="11"/>
      <c r="AR57" s="16"/>
      <c r="AS57" s="16"/>
      <c r="AT57" s="16"/>
      <c r="AU57" s="16"/>
      <c r="AV57" s="16"/>
      <c r="AW57" s="11"/>
      <c r="AX57" s="11"/>
      <c r="AY57" s="11"/>
      <c r="AZ57" s="11"/>
      <c r="BA57" s="11"/>
      <c r="BB57" s="10"/>
      <c r="BC57" s="10"/>
      <c r="BD57" s="10"/>
      <c r="BE57" s="10"/>
      <c r="BF57" s="10"/>
    </row>
    <row r="58" spans="1:146" s="35" customFormat="1" ht="13.65" customHeight="1" x14ac:dyDescent="0.2">
      <c r="A58" s="46">
        <f>ROW()</f>
        <v>58</v>
      </c>
      <c r="B58" s="404"/>
      <c r="C58" s="405"/>
      <c r="D58" s="405"/>
      <c r="E58" s="406"/>
      <c r="F58" s="424"/>
      <c r="G58" s="425"/>
      <c r="H58" s="425"/>
      <c r="I58" s="425"/>
      <c r="J58" s="425"/>
      <c r="K58" s="425"/>
      <c r="L58" s="425"/>
      <c r="M58" s="425"/>
      <c r="N58" s="425"/>
      <c r="O58" s="425"/>
      <c r="P58" s="425"/>
      <c r="Q58" s="425"/>
      <c r="R58" s="425"/>
      <c r="S58" s="425"/>
      <c r="T58" s="425"/>
      <c r="U58" s="426"/>
      <c r="V58" s="426"/>
      <c r="W58" s="426"/>
      <c r="X58" s="426"/>
      <c r="Y58" s="426"/>
      <c r="Z58" s="426"/>
      <c r="AA58" s="426"/>
      <c r="AB58" s="426"/>
      <c r="AC58" s="426"/>
      <c r="AD58" s="427"/>
      <c r="AE58" s="404"/>
      <c r="AF58" s="405"/>
      <c r="AG58" s="405"/>
      <c r="AH58" s="405"/>
      <c r="AI58" s="405"/>
      <c r="AJ58" s="405"/>
      <c r="AK58" s="405"/>
      <c r="AL58" s="406"/>
      <c r="AM58" s="45"/>
      <c r="AO58" s="20"/>
      <c r="AQ58" s="11"/>
      <c r="AR58" s="16"/>
      <c r="AS58" s="16"/>
      <c r="AT58" s="16"/>
      <c r="AU58" s="16"/>
      <c r="AV58" s="16"/>
      <c r="AW58" s="11"/>
      <c r="AX58" s="11"/>
      <c r="AY58" s="11"/>
      <c r="AZ58" s="11"/>
      <c r="BA58" s="11"/>
      <c r="BB58" s="10"/>
      <c r="BC58" s="10"/>
      <c r="BD58" s="10"/>
      <c r="BE58" s="10"/>
      <c r="BF58" s="10"/>
    </row>
    <row r="59" spans="1:146" s="35" customFormat="1" ht="13.65" customHeight="1" thickBot="1" x14ac:dyDescent="0.25">
      <c r="A59" s="46">
        <f>ROW()</f>
        <v>59</v>
      </c>
      <c r="B59" s="404"/>
      <c r="C59" s="405"/>
      <c r="D59" s="405"/>
      <c r="E59" s="406"/>
      <c r="F59" s="424"/>
      <c r="G59" s="425"/>
      <c r="H59" s="425"/>
      <c r="I59" s="425"/>
      <c r="J59" s="425"/>
      <c r="K59" s="425"/>
      <c r="L59" s="425"/>
      <c r="M59" s="425"/>
      <c r="N59" s="425"/>
      <c r="O59" s="425"/>
      <c r="P59" s="425"/>
      <c r="Q59" s="425"/>
      <c r="R59" s="425"/>
      <c r="S59" s="425"/>
      <c r="T59" s="425"/>
      <c r="U59" s="426"/>
      <c r="V59" s="426"/>
      <c r="W59" s="426"/>
      <c r="X59" s="426"/>
      <c r="Y59" s="426"/>
      <c r="Z59" s="426"/>
      <c r="AA59" s="426"/>
      <c r="AB59" s="426"/>
      <c r="AC59" s="426"/>
      <c r="AD59" s="427"/>
      <c r="AE59" s="404"/>
      <c r="AF59" s="405"/>
      <c r="AG59" s="405"/>
      <c r="AH59" s="405"/>
      <c r="AI59" s="405"/>
      <c r="AJ59" s="405"/>
      <c r="AK59" s="405"/>
      <c r="AL59" s="406"/>
      <c r="AM59" s="45"/>
      <c r="AO59" s="20"/>
      <c r="AQ59" s="11"/>
      <c r="AR59" s="16"/>
      <c r="AS59" s="16"/>
      <c r="AT59" s="16"/>
      <c r="AU59" s="16"/>
      <c r="AV59" s="16"/>
      <c r="AW59" s="11"/>
      <c r="AX59" s="11"/>
      <c r="AY59" s="11"/>
      <c r="AZ59" s="11"/>
      <c r="BA59" s="11"/>
      <c r="BB59" s="10"/>
      <c r="BC59" s="10"/>
      <c r="BD59" s="10"/>
      <c r="BE59" s="10"/>
      <c r="BF59" s="10"/>
    </row>
    <row r="60" spans="1:146" ht="27" customHeight="1" thickBot="1" x14ac:dyDescent="0.25">
      <c r="A60" s="44"/>
      <c r="B60" s="423" t="s">
        <v>12</v>
      </c>
      <c r="C60" s="423"/>
      <c r="D60" s="423"/>
      <c r="E60" s="423"/>
      <c r="F60" s="423"/>
      <c r="G60" s="423"/>
      <c r="H60" s="423"/>
      <c r="I60" s="423"/>
      <c r="J60" s="423"/>
      <c r="K60" s="609" t="str">
        <f>Document_Number</f>
        <v>Insert project document number</v>
      </c>
      <c r="L60" s="609"/>
      <c r="M60" s="609"/>
      <c r="N60" s="609"/>
      <c r="O60" s="609"/>
      <c r="P60" s="609"/>
      <c r="Q60" s="609"/>
      <c r="R60" s="609"/>
      <c r="S60" s="609"/>
      <c r="T60" s="609"/>
      <c r="U60" s="609"/>
      <c r="V60" s="609"/>
      <c r="W60" s="609"/>
      <c r="X60" s="609"/>
      <c r="Y60" s="609"/>
      <c r="Z60" s="423" t="s">
        <v>110</v>
      </c>
      <c r="AA60" s="423"/>
      <c r="AB60" s="423"/>
      <c r="AC60" s="609" t="str">
        <f>Document_Rev</f>
        <v>Insert project document revision</v>
      </c>
      <c r="AD60" s="609"/>
      <c r="AE60" s="609"/>
      <c r="AF60" s="609"/>
      <c r="AG60" s="423" t="s">
        <v>14</v>
      </c>
      <c r="AH60" s="423"/>
      <c r="AI60" s="423"/>
      <c r="AJ60" s="423"/>
      <c r="AK60" s="423"/>
      <c r="AL60" s="610">
        <f>total_page</f>
        <v>9</v>
      </c>
      <c r="AM60" s="611"/>
    </row>
  </sheetData>
  <sheetProtection algorithmName="SHA-512" hashValue="0C7tFu+uwNxy72Y/xo4lqeDQrUna73IMer9am0gDcJUt3ZZcksjIauQi3D/lhxIpZ4cTZgOwZrC/IiKIMTs2Bw==" saltValue="VdJ4ZiS9hx7+wel6QdOJ8w==" spinCount="100000" sheet="1" objects="1" scenarios="1"/>
  <dataConsolidate/>
  <mergeCells count="251">
    <mergeCell ref="F47:T47"/>
    <mergeCell ref="AE43:AL43"/>
    <mergeCell ref="AE56:AL56"/>
    <mergeCell ref="F55:T55"/>
    <mergeCell ref="U54:AD54"/>
    <mergeCell ref="U55:AD55"/>
    <mergeCell ref="B52:E52"/>
    <mergeCell ref="F52:AD52"/>
    <mergeCell ref="B53:E53"/>
    <mergeCell ref="U53:AD53"/>
    <mergeCell ref="AE53:AL53"/>
    <mergeCell ref="F54:T54"/>
    <mergeCell ref="K53:O53"/>
    <mergeCell ref="Q53:T53"/>
    <mergeCell ref="AE52:AL52"/>
    <mergeCell ref="B56:E56"/>
    <mergeCell ref="U56:AD56"/>
    <mergeCell ref="B55:E55"/>
    <mergeCell ref="AE55:AL55"/>
    <mergeCell ref="B54:E54"/>
    <mergeCell ref="AE54:AL54"/>
    <mergeCell ref="AE38:AL38"/>
    <mergeCell ref="B39:E39"/>
    <mergeCell ref="F39:T39"/>
    <mergeCell ref="U39:AA39"/>
    <mergeCell ref="AB39:AD39"/>
    <mergeCell ref="AE39:AL39"/>
    <mergeCell ref="AE35:AL35"/>
    <mergeCell ref="B36:E36"/>
    <mergeCell ref="F36:J36"/>
    <mergeCell ref="K36:P36"/>
    <mergeCell ref="R36:W36"/>
    <mergeCell ref="Y36:AD36"/>
    <mergeCell ref="AE36:AL36"/>
    <mergeCell ref="F37:T37"/>
    <mergeCell ref="U37:AD37"/>
    <mergeCell ref="AE37:AL37"/>
    <mergeCell ref="B35:E35"/>
    <mergeCell ref="F35:AD35"/>
    <mergeCell ref="F38:T38"/>
    <mergeCell ref="U38:AD38"/>
    <mergeCell ref="B37:E37"/>
    <mergeCell ref="B38:E38"/>
    <mergeCell ref="F40:T40"/>
    <mergeCell ref="U40:AA40"/>
    <mergeCell ref="AB40:AD40"/>
    <mergeCell ref="AE40:AL40"/>
    <mergeCell ref="F41:T41"/>
    <mergeCell ref="U41:W41"/>
    <mergeCell ref="AE41:AL41"/>
    <mergeCell ref="Y41:AA41"/>
    <mergeCell ref="B41:E41"/>
    <mergeCell ref="B40:E40"/>
    <mergeCell ref="B50:E50"/>
    <mergeCell ref="F50:T50"/>
    <mergeCell ref="U50:AA50"/>
    <mergeCell ref="AB50:AD50"/>
    <mergeCell ref="B46:E46"/>
    <mergeCell ref="AE47:AL47"/>
    <mergeCell ref="AE42:AL42"/>
    <mergeCell ref="B44:E44"/>
    <mergeCell ref="F44:T44"/>
    <mergeCell ref="U44:W44"/>
    <mergeCell ref="Y44:AA44"/>
    <mergeCell ref="AB44:AD44"/>
    <mergeCell ref="AE44:AL44"/>
    <mergeCell ref="B42:E42"/>
    <mergeCell ref="Y42:AA42"/>
    <mergeCell ref="AB42:AD42"/>
    <mergeCell ref="AB43:AD43"/>
    <mergeCell ref="U43:W43"/>
    <mergeCell ref="Y43:AA43"/>
    <mergeCell ref="F42:T42"/>
    <mergeCell ref="U42:W42"/>
    <mergeCell ref="B47:E47"/>
    <mergeCell ref="B48:E48"/>
    <mergeCell ref="B49:E49"/>
    <mergeCell ref="F34:T34"/>
    <mergeCell ref="B33:E33"/>
    <mergeCell ref="B34:E34"/>
    <mergeCell ref="AB34:AD34"/>
    <mergeCell ref="U34:AA34"/>
    <mergeCell ref="AE50:AL50"/>
    <mergeCell ref="B51:E51"/>
    <mergeCell ref="F51:T51"/>
    <mergeCell ref="U51:AA51"/>
    <mergeCell ref="AB51:AD51"/>
    <mergeCell ref="AE51:AL51"/>
    <mergeCell ref="B45:E45"/>
    <mergeCell ref="F45:T45"/>
    <mergeCell ref="U45:AD45"/>
    <mergeCell ref="AE45:AL45"/>
    <mergeCell ref="F46:T46"/>
    <mergeCell ref="U46:AD46"/>
    <mergeCell ref="AE46:AL46"/>
    <mergeCell ref="U47:AD47"/>
    <mergeCell ref="F48:T48"/>
    <mergeCell ref="U48:AD48"/>
    <mergeCell ref="F49:T49"/>
    <mergeCell ref="U49:AD49"/>
    <mergeCell ref="AB33:AD33"/>
    <mergeCell ref="U33:AA33"/>
    <mergeCell ref="AB32:AD32"/>
    <mergeCell ref="U32:AA32"/>
    <mergeCell ref="U28:AA28"/>
    <mergeCell ref="U29:AA29"/>
    <mergeCell ref="AB31:AD31"/>
    <mergeCell ref="U31:AA31"/>
    <mergeCell ref="AB28:AD28"/>
    <mergeCell ref="AB29:AD29"/>
    <mergeCell ref="AE9:AL9"/>
    <mergeCell ref="B11:E11"/>
    <mergeCell ref="F9:T9"/>
    <mergeCell ref="U9:AD9"/>
    <mergeCell ref="U12:AD12"/>
    <mergeCell ref="AB25:AD25"/>
    <mergeCell ref="F27:T27"/>
    <mergeCell ref="AB26:AD26"/>
    <mergeCell ref="B24:E24"/>
    <mergeCell ref="U22:AA22"/>
    <mergeCell ref="U21:AA21"/>
    <mergeCell ref="U23:W23"/>
    <mergeCell ref="Y23:AA23"/>
    <mergeCell ref="AB23:AD23"/>
    <mergeCell ref="AB27:AD27"/>
    <mergeCell ref="AB24:AD24"/>
    <mergeCell ref="AB18:AD18"/>
    <mergeCell ref="AB17:AD17"/>
    <mergeCell ref="AB19:AD19"/>
    <mergeCell ref="F12:T12"/>
    <mergeCell ref="U13:AD13"/>
    <mergeCell ref="F15:AD15"/>
    <mergeCell ref="F16:AD16"/>
    <mergeCell ref="AE14:AL14"/>
    <mergeCell ref="U17:AA17"/>
    <mergeCell ref="U18:AA18"/>
    <mergeCell ref="U19:AA19"/>
    <mergeCell ref="AG60:AK60"/>
    <mergeCell ref="AL60:AM60"/>
    <mergeCell ref="F57:T57"/>
    <mergeCell ref="U57:AD57"/>
    <mergeCell ref="AE57:AL57"/>
    <mergeCell ref="AE58:AL58"/>
    <mergeCell ref="AE59:AL59"/>
    <mergeCell ref="F58:T58"/>
    <mergeCell ref="U58:AD58"/>
    <mergeCell ref="F59:T59"/>
    <mergeCell ref="U59:AD59"/>
    <mergeCell ref="B60:J60"/>
    <mergeCell ref="K60:Y60"/>
    <mergeCell ref="Z60:AB60"/>
    <mergeCell ref="AC60:AF60"/>
    <mergeCell ref="B57:E57"/>
    <mergeCell ref="B59:E59"/>
    <mergeCell ref="B58:E58"/>
    <mergeCell ref="F23:T23"/>
    <mergeCell ref="F24:T24"/>
    <mergeCell ref="F25:T25"/>
    <mergeCell ref="B1:AL1"/>
    <mergeCell ref="B2:J2"/>
    <mergeCell ref="K2:AL2"/>
    <mergeCell ref="B3:J3"/>
    <mergeCell ref="K3:AL3"/>
    <mergeCell ref="B4:E4"/>
    <mergeCell ref="F5:AD5"/>
    <mergeCell ref="B6:E6"/>
    <mergeCell ref="F6:T6"/>
    <mergeCell ref="U6:AD6"/>
    <mergeCell ref="AE6:AL6"/>
    <mergeCell ref="B5:E5"/>
    <mergeCell ref="U10:AD10"/>
    <mergeCell ref="AE10:AL10"/>
    <mergeCell ref="B13:E13"/>
    <mergeCell ref="F13:T13"/>
    <mergeCell ref="AE13:AL13"/>
    <mergeCell ref="B12:E12"/>
    <mergeCell ref="AE12:AL12"/>
    <mergeCell ref="F11:T11"/>
    <mergeCell ref="U11:AD11"/>
    <mergeCell ref="B8:E8"/>
    <mergeCell ref="B25:E25"/>
    <mergeCell ref="B26:E26"/>
    <mergeCell ref="B27:E27"/>
    <mergeCell ref="F28:T28"/>
    <mergeCell ref="F29:T29"/>
    <mergeCell ref="B16:E16"/>
    <mergeCell ref="B17:E17"/>
    <mergeCell ref="B18:E18"/>
    <mergeCell ref="B9:E9"/>
    <mergeCell ref="F8:T8"/>
    <mergeCell ref="B28:E28"/>
    <mergeCell ref="B29:E29"/>
    <mergeCell ref="B10:E10"/>
    <mergeCell ref="F10:T10"/>
    <mergeCell ref="F17:T17"/>
    <mergeCell ref="F18:T18"/>
    <mergeCell ref="F19:T19"/>
    <mergeCell ref="F26:T26"/>
    <mergeCell ref="F20:AD20"/>
    <mergeCell ref="F21:T21"/>
    <mergeCell ref="F22:T22"/>
    <mergeCell ref="U25:AA25"/>
    <mergeCell ref="U26:AA26"/>
    <mergeCell ref="B30:E30"/>
    <mergeCell ref="B31:E31"/>
    <mergeCell ref="B32:E32"/>
    <mergeCell ref="F32:T32"/>
    <mergeCell ref="F33:T33"/>
    <mergeCell ref="B7:E7"/>
    <mergeCell ref="F30:AD30"/>
    <mergeCell ref="F31:T31"/>
    <mergeCell ref="B19:E19"/>
    <mergeCell ref="B20:E20"/>
    <mergeCell ref="B21:E21"/>
    <mergeCell ref="B22:E22"/>
    <mergeCell ref="B23:E23"/>
    <mergeCell ref="B15:E15"/>
    <mergeCell ref="U24:AA24"/>
    <mergeCell ref="AB22:AD22"/>
    <mergeCell ref="AB21:AD21"/>
    <mergeCell ref="U14:AD14"/>
    <mergeCell ref="U27:AA27"/>
    <mergeCell ref="U7:AD7"/>
    <mergeCell ref="F7:T7"/>
    <mergeCell ref="U8:AD8"/>
    <mergeCell ref="B14:E14"/>
    <mergeCell ref="F14:T14"/>
    <mergeCell ref="AE7:AL7"/>
    <mergeCell ref="AE27:AL27"/>
    <mergeCell ref="AE8:AL8"/>
    <mergeCell ref="AE48:AL48"/>
    <mergeCell ref="AE49:AL49"/>
    <mergeCell ref="AE16:AL16"/>
    <mergeCell ref="AE17:AL17"/>
    <mergeCell ref="AE18:AL18"/>
    <mergeCell ref="AE19:AL19"/>
    <mergeCell ref="AE20:AL20"/>
    <mergeCell ref="AE21:AL21"/>
    <mergeCell ref="AE22:AL22"/>
    <mergeCell ref="AE23:AL23"/>
    <mergeCell ref="AE24:AL24"/>
    <mergeCell ref="AE25:AL25"/>
    <mergeCell ref="AE26:AL26"/>
    <mergeCell ref="AE28:AL28"/>
    <mergeCell ref="AE29:AL29"/>
    <mergeCell ref="AE30:AL30"/>
    <mergeCell ref="AE31:AL31"/>
    <mergeCell ref="AE32:AL32"/>
    <mergeCell ref="AE33:AL33"/>
    <mergeCell ref="AE34:AL34"/>
    <mergeCell ref="AE11:AL11"/>
  </mergeCells>
  <dataValidations count="18">
    <dataValidation type="list" showInputMessage="1" showErrorMessage="1" sqref="U6:AD6" xr:uid="{00000000-0002-0000-0300-000000000000}">
      <formula1>$AQ$6:$AU$6</formula1>
    </dataValidation>
    <dataValidation type="list" allowBlank="1" showInputMessage="1" showErrorMessage="1" sqref="U14:AD14" xr:uid="{00000000-0002-0000-0300-000001000000}">
      <formula1>$AQ$14:$AT$14</formula1>
    </dataValidation>
    <dataValidation type="list" allowBlank="1" showInputMessage="1" showErrorMessage="1" sqref="U11:AD11" xr:uid="{00000000-0002-0000-0300-000002000000}">
      <formula1>$AQ$11:$AT$11</formula1>
    </dataValidation>
    <dataValidation type="list" showInputMessage="1" showErrorMessage="1" sqref="U7:AD7" xr:uid="{00000000-0002-0000-0300-000003000000}">
      <formula1>$AQ$7:$AS$7</formula1>
    </dataValidation>
    <dataValidation type="list" allowBlank="1" showInputMessage="1" showErrorMessage="1" sqref="Y36:AD36" xr:uid="{00000000-0002-0000-0300-000004000000}">
      <formula1>$AY$36:$BC$36</formula1>
    </dataValidation>
    <dataValidation type="list" allowBlank="1" showInputMessage="1" showErrorMessage="1" sqref="R36:W36" xr:uid="{00000000-0002-0000-0300-000005000000}">
      <formula1>$AU$36:$AX$36</formula1>
    </dataValidation>
    <dataValidation type="list" allowBlank="1" showInputMessage="1" showErrorMessage="1" sqref="K36:P36" xr:uid="{00000000-0002-0000-0300-000006000000}">
      <formula1>$AQ$36:$AT$36</formula1>
    </dataValidation>
    <dataValidation type="list" allowBlank="1" showInputMessage="1" showErrorMessage="1" sqref="U46:AD46" xr:uid="{00000000-0002-0000-0300-000007000000}">
      <formula1>$AQ$46:$AW$46</formula1>
    </dataValidation>
    <dataValidation type="list" allowBlank="1" showInputMessage="1" showErrorMessage="1" sqref="U37:AD37" xr:uid="{00000000-0002-0000-0300-000008000000}">
      <formula1>$AQ$37:$AT$37</formula1>
    </dataValidation>
    <dataValidation type="list" allowBlank="1" showInputMessage="1" showErrorMessage="1" sqref="U38:AD38" xr:uid="{00000000-0002-0000-0300-000009000000}">
      <formula1>$AQ$38:$AT$38</formula1>
    </dataValidation>
    <dataValidation type="list" allowBlank="1" showInputMessage="1" showErrorMessage="1" sqref="U45:AD45" xr:uid="{00000000-0002-0000-0300-00000A000000}">
      <formula1>$AQ$45:$AV$45</formula1>
    </dataValidation>
    <dataValidation type="list" allowBlank="1" showInputMessage="1" showErrorMessage="1" sqref="U56:AD56" xr:uid="{00000000-0002-0000-0300-00000B000000}">
      <formula1>$AQ$56:$AS$56</formula1>
    </dataValidation>
    <dataValidation type="list" allowBlank="1" showInputMessage="1" showErrorMessage="1" sqref="U53:AD53" xr:uid="{00000000-0002-0000-0300-00000C000000}">
      <formula1>$AW$22:$BA$22</formula1>
    </dataValidation>
    <dataValidation type="list" allowBlank="1" showInputMessage="1" showErrorMessage="1" sqref="K53:O53" xr:uid="{00000000-0002-0000-0300-00000D000000}">
      <formula1>$AQ$53:$AS$53</formula1>
    </dataValidation>
    <dataValidation type="list" allowBlank="1" showInputMessage="1" showErrorMessage="1" sqref="U54:AD54" xr:uid="{00000000-0002-0000-0300-00000E000000}">
      <formula1>electrical_group</formula1>
    </dataValidation>
    <dataValidation type="list" allowBlank="1" showInputMessage="1" showErrorMessage="1" sqref="U55" xr:uid="{00000000-0002-0000-0300-00000F000000}">
      <formula1>electrical_temp_class</formula1>
    </dataValidation>
    <dataValidation type="list" allowBlank="1" showInputMessage="1" showErrorMessage="1" sqref="U48:AD48" xr:uid="{00000000-0002-0000-0300-000010000000}">
      <formula1>$AQ$48:$AS$48</formula1>
    </dataValidation>
    <dataValidation type="list" allowBlank="1" showInputMessage="1" showErrorMessage="1" sqref="U49:AD49" xr:uid="{00000000-0002-0000-0300-000011000000}">
      <formula1>$AQ$49:$AS$49</formula1>
    </dataValidation>
  </dataValidations>
  <printOptions horizontalCentered="1" verticalCentered="1"/>
  <pageMargins left="0.25" right="0.25" top="0.75" bottom="0.75" header="0.3" footer="0.3"/>
  <pageSetup paperSize="9" scale="91" fitToWidth="0" orientation="portrait" r:id="rId1"/>
  <colBreaks count="1" manualBreakCount="1">
    <brk id="39"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K63"/>
  <sheetViews>
    <sheetView showGridLines="0" zoomScaleNormal="100" zoomScaleSheetLayoutView="40" workbookViewId="0">
      <selection activeCell="B1" sqref="B1:AL1"/>
    </sheetView>
  </sheetViews>
  <sheetFormatPr defaultColWidth="9.28515625" defaultRowHeight="13.2" x14ac:dyDescent="0.25"/>
  <cols>
    <col min="1" max="27" width="2.85546875" style="25" customWidth="1"/>
    <col min="28" max="30" width="2.85546875" style="26" customWidth="1"/>
    <col min="31" max="39" width="2.85546875" style="25" customWidth="1"/>
    <col min="40" max="40" width="2.85546875" style="5" customWidth="1"/>
    <col min="41" max="41" width="32.85546875" style="20" hidden="1" customWidth="1"/>
    <col min="42" max="42" width="2.85546875" style="5" customWidth="1"/>
    <col min="43" max="43" width="9.28515625" style="13" hidden="1" customWidth="1"/>
    <col min="44" max="49" width="24.28515625" style="13" hidden="1" customWidth="1"/>
    <col min="50" max="58" width="24.28515625" style="13" customWidth="1"/>
    <col min="59" max="16384" width="9.28515625" style="5"/>
  </cols>
  <sheetData>
    <row r="1" spans="1:63" ht="27.6" customHeight="1" thickBot="1" x14ac:dyDescent="0.25">
      <c r="A1" s="41" t="s">
        <v>0</v>
      </c>
      <c r="B1" s="413" t="s">
        <v>358</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2" t="s">
        <v>9</v>
      </c>
    </row>
    <row r="2" spans="1:63" ht="13.65" customHeight="1" x14ac:dyDescent="0.2">
      <c r="A2" s="46">
        <f>ROW()</f>
        <v>2</v>
      </c>
      <c r="B2" s="415" t="s">
        <v>213</v>
      </c>
      <c r="C2" s="415"/>
      <c r="D2" s="415"/>
      <c r="E2" s="415"/>
      <c r="F2" s="415"/>
      <c r="G2" s="415"/>
      <c r="H2" s="415"/>
      <c r="I2" s="415"/>
      <c r="J2" s="415"/>
      <c r="K2" s="591" t="str">
        <f>Tag_No</f>
        <v>Insert tag number</v>
      </c>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612"/>
    </row>
    <row r="3" spans="1:63" ht="13.65" customHeight="1" x14ac:dyDescent="0.2">
      <c r="A3" s="46">
        <f>ROW()</f>
        <v>3</v>
      </c>
      <c r="B3" s="417" t="s">
        <v>212</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613"/>
      <c r="AQ3" s="180" t="s">
        <v>363</v>
      </c>
    </row>
    <row r="4" spans="1:63" ht="13.65" customHeight="1" x14ac:dyDescent="0.2">
      <c r="A4" s="46">
        <f>ROW()</f>
        <v>4</v>
      </c>
      <c r="B4" s="418" t="s">
        <v>30</v>
      </c>
      <c r="C4" s="419"/>
      <c r="D4" s="419"/>
      <c r="E4" s="420"/>
      <c r="F4" s="48" t="s">
        <v>105</v>
      </c>
      <c r="G4" s="48"/>
      <c r="H4" s="48"/>
      <c r="I4" s="48"/>
      <c r="J4" s="48"/>
      <c r="K4" s="48"/>
      <c r="L4" s="48"/>
      <c r="M4" s="48"/>
      <c r="N4" s="48"/>
      <c r="O4" s="48"/>
      <c r="P4" s="48"/>
      <c r="Q4" s="48"/>
      <c r="R4" s="48"/>
      <c r="S4" s="48"/>
      <c r="T4" s="48"/>
      <c r="U4" s="61" t="s">
        <v>103</v>
      </c>
      <c r="V4" s="48"/>
      <c r="W4" s="48"/>
      <c r="X4" s="48"/>
      <c r="Y4" s="48"/>
      <c r="Z4" s="48"/>
      <c r="AA4" s="48"/>
      <c r="AB4" s="49"/>
      <c r="AC4" s="49"/>
      <c r="AD4" s="68"/>
      <c r="AE4" s="61" t="s">
        <v>31</v>
      </c>
      <c r="AF4" s="48"/>
      <c r="AG4" s="48"/>
      <c r="AH4" s="48"/>
      <c r="AI4" s="48"/>
      <c r="AJ4" s="48"/>
      <c r="AK4" s="48"/>
      <c r="AL4" s="50"/>
      <c r="AM4" s="613"/>
      <c r="AO4" s="20" t="s">
        <v>32</v>
      </c>
      <c r="AQ4" s="181"/>
    </row>
    <row r="5" spans="1:63" ht="13.65" customHeight="1" x14ac:dyDescent="0.2">
      <c r="A5" s="46">
        <f>ROW()</f>
        <v>5</v>
      </c>
      <c r="B5" s="443"/>
      <c r="C5" s="441"/>
      <c r="D5" s="441"/>
      <c r="E5" s="441"/>
      <c r="F5" s="444" t="s">
        <v>284</v>
      </c>
      <c r="G5" s="444"/>
      <c r="H5" s="444"/>
      <c r="I5" s="444"/>
      <c r="J5" s="444"/>
      <c r="K5" s="444"/>
      <c r="L5" s="444"/>
      <c r="M5" s="444"/>
      <c r="N5" s="444"/>
      <c r="O5" s="444"/>
      <c r="P5" s="444"/>
      <c r="Q5" s="444"/>
      <c r="R5" s="444"/>
      <c r="S5" s="444"/>
      <c r="T5" s="444"/>
      <c r="U5" s="444"/>
      <c r="V5" s="444"/>
      <c r="W5" s="444"/>
      <c r="X5" s="444"/>
      <c r="Y5" s="444"/>
      <c r="Z5" s="444"/>
      <c r="AA5" s="444"/>
      <c r="AB5" s="444"/>
      <c r="AC5" s="444"/>
      <c r="AD5" s="444"/>
      <c r="AE5" s="441"/>
      <c r="AF5" s="441"/>
      <c r="AG5" s="441"/>
      <c r="AH5" s="441"/>
      <c r="AI5" s="441"/>
      <c r="AJ5" s="441"/>
      <c r="AK5" s="441"/>
      <c r="AL5" s="442"/>
      <c r="AM5" s="613"/>
      <c r="AO5" s="33" t="s">
        <v>40</v>
      </c>
      <c r="AQ5" s="166"/>
      <c r="AR5" s="167"/>
      <c r="AS5" s="167"/>
      <c r="AT5" s="167"/>
      <c r="AU5" s="167"/>
      <c r="AV5" s="209"/>
      <c r="AW5" s="209"/>
      <c r="AX5" s="209"/>
      <c r="AY5" s="209"/>
      <c r="AZ5" s="209"/>
      <c r="BA5" s="209"/>
      <c r="BB5" s="209"/>
      <c r="BC5" s="209"/>
      <c r="BD5" s="209"/>
      <c r="BE5" s="209"/>
      <c r="BF5" s="10"/>
      <c r="BG5" s="10"/>
      <c r="BH5" s="10"/>
      <c r="BI5" s="10"/>
      <c r="BJ5" s="10"/>
      <c r="BK5" s="10"/>
    </row>
    <row r="6" spans="1:63" ht="13.65" customHeight="1" x14ac:dyDescent="0.2">
      <c r="A6" s="46">
        <f>ROW()</f>
        <v>6</v>
      </c>
      <c r="B6" s="404"/>
      <c r="C6" s="405"/>
      <c r="D6" s="405"/>
      <c r="E6" s="406"/>
      <c r="F6" s="408" t="s">
        <v>72</v>
      </c>
      <c r="G6" s="408"/>
      <c r="H6" s="408"/>
      <c r="I6" s="408"/>
      <c r="J6" s="408"/>
      <c r="K6" s="408"/>
      <c r="L6" s="408"/>
      <c r="M6" s="408"/>
      <c r="N6" s="408"/>
      <c r="O6" s="408"/>
      <c r="P6" s="408"/>
      <c r="Q6" s="408"/>
      <c r="R6" s="408"/>
      <c r="S6" s="457" t="s">
        <v>73</v>
      </c>
      <c r="T6" s="457"/>
      <c r="U6" s="457"/>
      <c r="V6" s="457"/>
      <c r="W6" s="462" t="s">
        <v>74</v>
      </c>
      <c r="X6" s="462"/>
      <c r="Y6" s="462"/>
      <c r="Z6" s="462"/>
      <c r="AA6" s="462" t="s">
        <v>75</v>
      </c>
      <c r="AB6" s="462"/>
      <c r="AC6" s="462"/>
      <c r="AD6" s="462"/>
      <c r="AE6" s="603"/>
      <c r="AF6" s="604"/>
      <c r="AG6" s="604"/>
      <c r="AH6" s="604"/>
      <c r="AI6" s="604"/>
      <c r="AJ6" s="604"/>
      <c r="AK6" s="604"/>
      <c r="AL6" s="605"/>
      <c r="AM6" s="613"/>
      <c r="AQ6" s="166"/>
      <c r="AR6" s="167"/>
      <c r="AS6" s="167"/>
      <c r="AT6" s="167"/>
      <c r="AU6" s="167"/>
      <c r="AV6" s="209"/>
      <c r="AW6" s="209"/>
      <c r="AX6" s="209"/>
      <c r="AY6" s="209"/>
      <c r="AZ6" s="209"/>
      <c r="BA6" s="209"/>
      <c r="BB6" s="209"/>
      <c r="BC6" s="209"/>
      <c r="BD6" s="209"/>
      <c r="BE6" s="209"/>
      <c r="BF6" s="10"/>
      <c r="BG6" s="10"/>
      <c r="BH6" s="10"/>
      <c r="BI6" s="10"/>
      <c r="BJ6" s="10"/>
      <c r="BK6" s="10"/>
    </row>
    <row r="7" spans="1:63" ht="13.65" customHeight="1" x14ac:dyDescent="0.2">
      <c r="A7" s="46">
        <f>ROW()</f>
        <v>7</v>
      </c>
      <c r="B7" s="404"/>
      <c r="C7" s="405"/>
      <c r="D7" s="405"/>
      <c r="E7" s="406"/>
      <c r="F7" s="405" t="s">
        <v>515</v>
      </c>
      <c r="G7" s="405"/>
      <c r="H7" s="405"/>
      <c r="I7" s="405"/>
      <c r="J7" s="405"/>
      <c r="K7" s="405"/>
      <c r="L7" s="405"/>
      <c r="M7" s="405"/>
      <c r="N7" s="405"/>
      <c r="O7" s="405"/>
      <c r="P7" s="405"/>
      <c r="Q7" s="405"/>
      <c r="R7" s="405"/>
      <c r="S7" s="620" t="s">
        <v>106</v>
      </c>
      <c r="T7" s="620"/>
      <c r="U7" s="620"/>
      <c r="V7" s="620"/>
      <c r="W7" s="620" t="s">
        <v>33</v>
      </c>
      <c r="X7" s="620"/>
      <c r="Y7" s="620"/>
      <c r="Z7" s="620"/>
      <c r="AA7" s="620" t="s">
        <v>33</v>
      </c>
      <c r="AB7" s="620"/>
      <c r="AC7" s="620"/>
      <c r="AD7" s="620"/>
      <c r="AE7" s="603"/>
      <c r="AF7" s="604"/>
      <c r="AG7" s="604"/>
      <c r="AH7" s="604"/>
      <c r="AI7" s="604"/>
      <c r="AJ7" s="604"/>
      <c r="AK7" s="604"/>
      <c r="AL7" s="605"/>
      <c r="AM7" s="613"/>
      <c r="AQ7" s="114" t="s">
        <v>33</v>
      </c>
      <c r="AR7" s="174">
        <v>1</v>
      </c>
      <c r="AS7" s="164">
        <v>3</v>
      </c>
      <c r="AT7" s="164" t="s">
        <v>37</v>
      </c>
      <c r="AU7" s="167"/>
      <c r="AV7" s="209"/>
      <c r="AW7" s="209"/>
      <c r="AX7" s="209"/>
      <c r="AY7" s="209"/>
      <c r="AZ7" s="209"/>
      <c r="BA7" s="209"/>
      <c r="BB7" s="209"/>
      <c r="BC7" s="209"/>
      <c r="BD7" s="209"/>
      <c r="BE7" s="209"/>
      <c r="BF7" s="10"/>
      <c r="BG7" s="10"/>
      <c r="BH7" s="10"/>
      <c r="BI7" s="10"/>
      <c r="BJ7" s="10"/>
      <c r="BK7" s="10"/>
    </row>
    <row r="8" spans="1:63" ht="13.65" customHeight="1" x14ac:dyDescent="0.2">
      <c r="A8" s="46">
        <f>ROW()</f>
        <v>8</v>
      </c>
      <c r="B8" s="404"/>
      <c r="C8" s="405"/>
      <c r="D8" s="405"/>
      <c r="E8" s="406"/>
      <c r="F8" s="405" t="s">
        <v>516</v>
      </c>
      <c r="G8" s="405"/>
      <c r="H8" s="405"/>
      <c r="I8" s="405"/>
      <c r="J8" s="405"/>
      <c r="K8" s="405"/>
      <c r="L8" s="405"/>
      <c r="M8" s="405"/>
      <c r="N8" s="405"/>
      <c r="O8" s="405"/>
      <c r="P8" s="405"/>
      <c r="Q8" s="405"/>
      <c r="R8" s="405"/>
      <c r="S8" s="620" t="s">
        <v>106</v>
      </c>
      <c r="T8" s="620"/>
      <c r="U8" s="620"/>
      <c r="V8" s="620"/>
      <c r="W8" s="620" t="s">
        <v>33</v>
      </c>
      <c r="X8" s="620"/>
      <c r="Y8" s="620"/>
      <c r="Z8" s="620"/>
      <c r="AA8" s="620" t="s">
        <v>33</v>
      </c>
      <c r="AB8" s="620"/>
      <c r="AC8" s="620"/>
      <c r="AD8" s="620"/>
      <c r="AE8" s="603"/>
      <c r="AF8" s="604"/>
      <c r="AG8" s="604"/>
      <c r="AH8" s="604"/>
      <c r="AI8" s="604"/>
      <c r="AJ8" s="604"/>
      <c r="AK8" s="604"/>
      <c r="AL8" s="605"/>
      <c r="AM8" s="613"/>
      <c r="AQ8" s="114" t="s">
        <v>33</v>
      </c>
      <c r="AR8" s="175" t="s">
        <v>400</v>
      </c>
      <c r="AS8" s="164" t="s">
        <v>401</v>
      </c>
      <c r="AT8" s="164" t="s">
        <v>37</v>
      </c>
      <c r="AU8" s="167"/>
      <c r="AV8" s="209"/>
      <c r="AW8" s="209"/>
      <c r="AX8" s="209"/>
      <c r="AY8" s="209"/>
      <c r="AZ8" s="209"/>
      <c r="BA8" s="209"/>
      <c r="BB8" s="209"/>
      <c r="BC8" s="209"/>
      <c r="BD8" s="209"/>
      <c r="BE8" s="209"/>
      <c r="BF8" s="10"/>
      <c r="BG8" s="10"/>
      <c r="BH8" s="10"/>
      <c r="BI8" s="10"/>
      <c r="BJ8" s="10"/>
      <c r="BK8" s="10"/>
    </row>
    <row r="9" spans="1:63" ht="13.65" customHeight="1" x14ac:dyDescent="0.2">
      <c r="A9" s="46">
        <f>ROW()</f>
        <v>9</v>
      </c>
      <c r="B9" s="404"/>
      <c r="C9" s="405"/>
      <c r="D9" s="405"/>
      <c r="E9" s="406"/>
      <c r="F9" s="405" t="s">
        <v>517</v>
      </c>
      <c r="G9" s="405"/>
      <c r="H9" s="405"/>
      <c r="I9" s="405"/>
      <c r="J9" s="405"/>
      <c r="K9" s="405"/>
      <c r="L9" s="405"/>
      <c r="M9" s="405"/>
      <c r="N9" s="405"/>
      <c r="O9" s="405"/>
      <c r="P9" s="405"/>
      <c r="Q9" s="405"/>
      <c r="R9" s="405"/>
      <c r="S9" s="620" t="s">
        <v>106</v>
      </c>
      <c r="T9" s="620"/>
      <c r="U9" s="620"/>
      <c r="V9" s="620"/>
      <c r="W9" s="620" t="s">
        <v>106</v>
      </c>
      <c r="X9" s="620"/>
      <c r="Y9" s="620"/>
      <c r="Z9" s="620"/>
      <c r="AA9" s="620" t="s">
        <v>106</v>
      </c>
      <c r="AB9" s="620"/>
      <c r="AC9" s="620"/>
      <c r="AD9" s="620"/>
      <c r="AE9" s="603"/>
      <c r="AF9" s="604"/>
      <c r="AG9" s="604"/>
      <c r="AH9" s="604"/>
      <c r="AI9" s="604"/>
      <c r="AJ9" s="604"/>
      <c r="AK9" s="604"/>
      <c r="AL9" s="605"/>
      <c r="AM9" s="613"/>
      <c r="AQ9" s="168"/>
      <c r="AR9" s="166"/>
      <c r="AS9" s="167"/>
      <c r="AT9" s="167"/>
      <c r="AU9" s="167"/>
      <c r="AV9" s="209"/>
      <c r="AW9" s="209"/>
      <c r="AX9" s="209"/>
      <c r="AY9" s="209"/>
      <c r="AZ9" s="209"/>
      <c r="BA9" s="209"/>
      <c r="BB9" s="209"/>
      <c r="BC9" s="209"/>
      <c r="BD9" s="209"/>
      <c r="BE9" s="209"/>
      <c r="BF9" s="10"/>
      <c r="BG9" s="10"/>
      <c r="BH9" s="10"/>
      <c r="BI9" s="10"/>
      <c r="BJ9" s="10"/>
      <c r="BK9" s="10"/>
    </row>
    <row r="10" spans="1:63" ht="13.65" customHeight="1" x14ac:dyDescent="0.2">
      <c r="A10" s="46">
        <f>ROW()</f>
        <v>10</v>
      </c>
      <c r="B10" s="404"/>
      <c r="C10" s="405"/>
      <c r="D10" s="405"/>
      <c r="E10" s="406"/>
      <c r="F10" s="405" t="s">
        <v>518</v>
      </c>
      <c r="G10" s="405"/>
      <c r="H10" s="405"/>
      <c r="I10" s="405"/>
      <c r="J10" s="405"/>
      <c r="K10" s="405"/>
      <c r="L10" s="405"/>
      <c r="M10" s="405"/>
      <c r="N10" s="405"/>
      <c r="O10" s="405"/>
      <c r="P10" s="405"/>
      <c r="Q10" s="405"/>
      <c r="R10" s="405"/>
      <c r="S10" s="620" t="s">
        <v>106</v>
      </c>
      <c r="T10" s="620"/>
      <c r="U10" s="620"/>
      <c r="V10" s="620"/>
      <c r="W10" s="620" t="s">
        <v>33</v>
      </c>
      <c r="X10" s="620"/>
      <c r="Y10" s="620"/>
      <c r="Z10" s="620"/>
      <c r="AA10" s="620" t="s">
        <v>33</v>
      </c>
      <c r="AB10" s="620"/>
      <c r="AC10" s="620"/>
      <c r="AD10" s="620"/>
      <c r="AE10" s="603"/>
      <c r="AF10" s="604"/>
      <c r="AG10" s="604"/>
      <c r="AH10" s="604"/>
      <c r="AI10" s="604"/>
      <c r="AJ10" s="604"/>
      <c r="AK10" s="604"/>
      <c r="AL10" s="605"/>
      <c r="AM10" s="613"/>
      <c r="AQ10" s="168"/>
      <c r="AR10" s="210"/>
      <c r="AS10" s="167"/>
      <c r="AT10" s="167"/>
      <c r="AU10" s="167"/>
      <c r="AV10" s="209"/>
      <c r="AW10" s="209"/>
      <c r="AX10" s="209"/>
      <c r="AY10" s="209"/>
      <c r="AZ10" s="209"/>
      <c r="BA10" s="209"/>
      <c r="BB10" s="209"/>
      <c r="BC10" s="209"/>
      <c r="BD10" s="209"/>
      <c r="BE10" s="209"/>
      <c r="BF10" s="10"/>
      <c r="BG10" s="10"/>
      <c r="BH10" s="10"/>
      <c r="BI10" s="10"/>
      <c r="BJ10" s="10"/>
      <c r="BK10" s="10"/>
    </row>
    <row r="11" spans="1:63" ht="13.65" customHeight="1" x14ac:dyDescent="0.2">
      <c r="A11" s="46">
        <f>ROW()</f>
        <v>11</v>
      </c>
      <c r="B11" s="404"/>
      <c r="C11" s="405"/>
      <c r="D11" s="405"/>
      <c r="E11" s="406"/>
      <c r="F11" s="407" t="s">
        <v>76</v>
      </c>
      <c r="G11" s="408"/>
      <c r="H11" s="408"/>
      <c r="I11" s="408"/>
      <c r="J11" s="408"/>
      <c r="K11" s="408"/>
      <c r="L11" s="408"/>
      <c r="M11" s="408"/>
      <c r="N11" s="408"/>
      <c r="O11" s="409"/>
      <c r="P11" s="457" t="s">
        <v>156</v>
      </c>
      <c r="Q11" s="457"/>
      <c r="R11" s="457"/>
      <c r="S11" s="457"/>
      <c r="T11" s="462" t="s">
        <v>195</v>
      </c>
      <c r="U11" s="462"/>
      <c r="V11" s="462"/>
      <c r="W11" s="462"/>
      <c r="X11" s="462" t="s">
        <v>26</v>
      </c>
      <c r="Y11" s="462"/>
      <c r="Z11" s="462"/>
      <c r="AA11" s="462"/>
      <c r="AB11" s="466"/>
      <c r="AC11" s="466"/>
      <c r="AD11" s="466"/>
      <c r="AE11" s="603"/>
      <c r="AF11" s="604"/>
      <c r="AG11" s="604"/>
      <c r="AH11" s="604"/>
      <c r="AI11" s="604"/>
      <c r="AJ11" s="604"/>
      <c r="AK11" s="604"/>
      <c r="AL11" s="605"/>
      <c r="AM11" s="613"/>
      <c r="AQ11" s="166"/>
      <c r="AR11" s="167"/>
      <c r="AS11" s="167"/>
      <c r="AT11" s="167"/>
      <c r="AU11" s="167"/>
      <c r="AV11" s="209"/>
      <c r="AW11" s="209"/>
      <c r="AX11" s="209"/>
      <c r="AY11" s="209"/>
      <c r="AZ11" s="209"/>
      <c r="BA11" s="209"/>
      <c r="BB11" s="209"/>
      <c r="BC11" s="209"/>
      <c r="BD11" s="209"/>
      <c r="BE11" s="209"/>
      <c r="BF11" s="10"/>
      <c r="BG11" s="10"/>
      <c r="BH11" s="10"/>
      <c r="BI11" s="10"/>
      <c r="BJ11" s="10"/>
      <c r="BK11" s="10"/>
    </row>
    <row r="12" spans="1:63" ht="13.65" customHeight="1" x14ac:dyDescent="0.2">
      <c r="A12" s="46">
        <f>ROW()</f>
        <v>12</v>
      </c>
      <c r="B12" s="404"/>
      <c r="C12" s="405"/>
      <c r="D12" s="405"/>
      <c r="E12" s="406"/>
      <c r="F12" s="404" t="s">
        <v>107</v>
      </c>
      <c r="G12" s="405"/>
      <c r="H12" s="405"/>
      <c r="I12" s="405"/>
      <c r="J12" s="405"/>
      <c r="K12" s="405"/>
      <c r="L12" s="405"/>
      <c r="M12" s="405"/>
      <c r="N12" s="405"/>
      <c r="O12" s="406"/>
      <c r="P12" s="620" t="s">
        <v>106</v>
      </c>
      <c r="Q12" s="620"/>
      <c r="R12" s="620"/>
      <c r="S12" s="620"/>
      <c r="T12" s="620" t="s">
        <v>106</v>
      </c>
      <c r="U12" s="620"/>
      <c r="V12" s="620"/>
      <c r="W12" s="620"/>
      <c r="X12" s="620" t="s">
        <v>106</v>
      </c>
      <c r="Y12" s="620"/>
      <c r="Z12" s="620"/>
      <c r="AA12" s="620"/>
      <c r="AB12" s="454" t="str">
        <f>IF(units="Select","",AT12)</f>
        <v/>
      </c>
      <c r="AC12" s="454"/>
      <c r="AD12" s="454"/>
      <c r="AE12" s="603"/>
      <c r="AF12" s="604"/>
      <c r="AG12" s="604"/>
      <c r="AH12" s="604"/>
      <c r="AI12" s="604"/>
      <c r="AJ12" s="604"/>
      <c r="AK12" s="604"/>
      <c r="AL12" s="605"/>
      <c r="AM12" s="613"/>
      <c r="AQ12" s="186"/>
      <c r="AR12" s="98" t="s">
        <v>48</v>
      </c>
      <c r="AS12" s="98" t="s">
        <v>47</v>
      </c>
      <c r="AT12" s="200" t="str">
        <f>IF(units=unit_usc,AS12,AR12)</f>
        <v>°C</v>
      </c>
      <c r="AU12" s="170"/>
      <c r="AV12" s="209"/>
      <c r="AW12" s="209"/>
      <c r="AX12" s="209"/>
      <c r="AY12" s="209"/>
      <c r="AZ12" s="209"/>
      <c r="BA12" s="209"/>
      <c r="BB12" s="209"/>
      <c r="BC12" s="209"/>
      <c r="BD12" s="209"/>
      <c r="BE12" s="209"/>
      <c r="BF12" s="10"/>
      <c r="BG12" s="10"/>
      <c r="BH12" s="10"/>
      <c r="BI12" s="10"/>
      <c r="BJ12" s="10"/>
      <c r="BK12" s="10"/>
    </row>
    <row r="13" spans="1:63" ht="13.65" customHeight="1" x14ac:dyDescent="0.2">
      <c r="A13" s="46">
        <f>ROW()</f>
        <v>13</v>
      </c>
      <c r="B13" s="404"/>
      <c r="C13" s="405"/>
      <c r="D13" s="405"/>
      <c r="E13" s="406"/>
      <c r="F13" s="404"/>
      <c r="G13" s="405"/>
      <c r="H13" s="405"/>
      <c r="I13" s="405"/>
      <c r="J13" s="405"/>
      <c r="K13" s="405"/>
      <c r="L13" s="405"/>
      <c r="M13" s="405"/>
      <c r="N13" s="405"/>
      <c r="O13" s="406"/>
      <c r="P13" s="457" t="s">
        <v>156</v>
      </c>
      <c r="Q13" s="457"/>
      <c r="R13" s="457"/>
      <c r="S13" s="457"/>
      <c r="T13" s="462" t="s">
        <v>196</v>
      </c>
      <c r="U13" s="462"/>
      <c r="V13" s="462"/>
      <c r="W13" s="462"/>
      <c r="X13" s="462" t="s">
        <v>26</v>
      </c>
      <c r="Y13" s="462"/>
      <c r="Z13" s="462"/>
      <c r="AA13" s="462"/>
      <c r="AB13" s="466"/>
      <c r="AC13" s="466"/>
      <c r="AD13" s="466"/>
      <c r="AE13" s="603"/>
      <c r="AF13" s="604"/>
      <c r="AG13" s="604"/>
      <c r="AH13" s="604"/>
      <c r="AI13" s="604"/>
      <c r="AJ13" s="604"/>
      <c r="AK13" s="604"/>
      <c r="AL13" s="605"/>
      <c r="AM13" s="613"/>
      <c r="AQ13" s="211"/>
      <c r="AR13" s="167"/>
      <c r="AS13" s="167"/>
      <c r="AT13" s="92"/>
      <c r="AU13" s="167"/>
      <c r="AV13" s="209"/>
      <c r="AW13" s="209"/>
      <c r="AX13" s="209"/>
      <c r="AY13" s="209"/>
      <c r="AZ13" s="209"/>
      <c r="BA13" s="209"/>
      <c r="BB13" s="209"/>
      <c r="BC13" s="209"/>
      <c r="BD13" s="209"/>
      <c r="BE13" s="209"/>
      <c r="BF13" s="10"/>
      <c r="BG13" s="10"/>
      <c r="BH13" s="10"/>
      <c r="BI13" s="10"/>
      <c r="BJ13" s="10"/>
      <c r="BK13" s="10"/>
    </row>
    <row r="14" spans="1:63" ht="13.65" customHeight="1" x14ac:dyDescent="0.2">
      <c r="A14" s="46">
        <f>ROW()</f>
        <v>14</v>
      </c>
      <c r="B14" s="404"/>
      <c r="C14" s="405"/>
      <c r="D14" s="405"/>
      <c r="E14" s="406"/>
      <c r="F14" s="404" t="s">
        <v>371</v>
      </c>
      <c r="G14" s="405"/>
      <c r="H14" s="405"/>
      <c r="I14" s="405"/>
      <c r="J14" s="405"/>
      <c r="K14" s="405"/>
      <c r="L14" s="405"/>
      <c r="M14" s="405"/>
      <c r="N14" s="405"/>
      <c r="O14" s="406"/>
      <c r="P14" s="620" t="s">
        <v>106</v>
      </c>
      <c r="Q14" s="620"/>
      <c r="R14" s="620"/>
      <c r="S14" s="620"/>
      <c r="T14" s="620" t="s">
        <v>106</v>
      </c>
      <c r="U14" s="620"/>
      <c r="V14" s="620"/>
      <c r="W14" s="620"/>
      <c r="X14" s="620" t="s">
        <v>106</v>
      </c>
      <c r="Y14" s="620"/>
      <c r="Z14" s="620"/>
      <c r="AA14" s="620"/>
      <c r="AB14" s="454" t="str">
        <f>IF(units="Select","",AT14)</f>
        <v/>
      </c>
      <c r="AC14" s="454"/>
      <c r="AD14" s="454"/>
      <c r="AE14" s="603"/>
      <c r="AF14" s="604"/>
      <c r="AG14" s="604"/>
      <c r="AH14" s="604"/>
      <c r="AI14" s="604"/>
      <c r="AJ14" s="604"/>
      <c r="AK14" s="604"/>
      <c r="AL14" s="605"/>
      <c r="AM14" s="613"/>
      <c r="AQ14" s="186"/>
      <c r="AR14" s="169" t="s">
        <v>50</v>
      </c>
      <c r="AS14" s="169" t="s">
        <v>49</v>
      </c>
      <c r="AT14" s="200" t="str">
        <f>IF(units=unit_usc,AS14,AR14)</f>
        <v>bar g</v>
      </c>
      <c r="AU14" s="182"/>
      <c r="AV14" s="209"/>
      <c r="AW14" s="209"/>
      <c r="AX14" s="209"/>
      <c r="AY14" s="209"/>
      <c r="AZ14" s="209"/>
      <c r="BA14" s="209"/>
      <c r="BB14" s="209"/>
      <c r="BC14" s="209"/>
      <c r="BD14" s="209"/>
      <c r="BE14" s="209"/>
      <c r="BF14" s="10"/>
      <c r="BG14" s="10"/>
      <c r="BH14" s="10"/>
      <c r="BI14" s="10"/>
      <c r="BJ14" s="10"/>
      <c r="BK14" s="10"/>
    </row>
    <row r="15" spans="1:63" ht="13.65" customHeight="1" x14ac:dyDescent="0.2">
      <c r="A15" s="46">
        <f>ROW()</f>
        <v>15</v>
      </c>
      <c r="B15" s="404"/>
      <c r="C15" s="405"/>
      <c r="D15" s="405"/>
      <c r="E15" s="406"/>
      <c r="F15" s="59" t="s">
        <v>519</v>
      </c>
      <c r="G15" s="59"/>
      <c r="H15" s="59"/>
      <c r="I15" s="59"/>
      <c r="J15" s="59"/>
      <c r="K15" s="59"/>
      <c r="L15" s="59"/>
      <c r="M15" s="59"/>
      <c r="N15" s="59"/>
      <c r="O15" s="59"/>
      <c r="P15" s="59"/>
      <c r="Q15" s="59"/>
      <c r="R15" s="59"/>
      <c r="S15" s="57"/>
      <c r="T15" s="57"/>
      <c r="U15" s="57"/>
      <c r="V15" s="58"/>
      <c r="W15" s="58"/>
      <c r="X15" s="620" t="s">
        <v>106</v>
      </c>
      <c r="Y15" s="620"/>
      <c r="Z15" s="620"/>
      <c r="AA15" s="620"/>
      <c r="AB15" s="454" t="str">
        <f>IF(units="Select","",AT15)</f>
        <v/>
      </c>
      <c r="AC15" s="454"/>
      <c r="AD15" s="454"/>
      <c r="AE15" s="603"/>
      <c r="AF15" s="604"/>
      <c r="AG15" s="604"/>
      <c r="AH15" s="604"/>
      <c r="AI15" s="604"/>
      <c r="AJ15" s="604"/>
      <c r="AK15" s="604"/>
      <c r="AL15" s="605"/>
      <c r="AM15" s="613"/>
      <c r="AQ15" s="167"/>
      <c r="AR15" s="169" t="s">
        <v>50</v>
      </c>
      <c r="AS15" s="169" t="s">
        <v>49</v>
      </c>
      <c r="AT15" s="200" t="str">
        <f>IF(units=unit_usc,AS15,AR15)</f>
        <v>bar g</v>
      </c>
      <c r="AU15" s="167"/>
      <c r="AV15" s="209"/>
      <c r="AW15" s="209"/>
      <c r="AX15" s="209"/>
      <c r="AY15" s="209"/>
      <c r="AZ15" s="209"/>
      <c r="BA15" s="209"/>
      <c r="BB15" s="209"/>
      <c r="BC15" s="209"/>
      <c r="BD15" s="209"/>
      <c r="BE15" s="209"/>
      <c r="BF15" s="10"/>
      <c r="BG15" s="10"/>
      <c r="BH15" s="10"/>
      <c r="BI15" s="10"/>
      <c r="BJ15" s="10"/>
      <c r="BK15" s="10"/>
    </row>
    <row r="16" spans="1:63" ht="13.65" customHeight="1" x14ac:dyDescent="0.2">
      <c r="A16" s="46">
        <f>ROW()</f>
        <v>16</v>
      </c>
      <c r="B16" s="404"/>
      <c r="C16" s="405"/>
      <c r="D16" s="405"/>
      <c r="E16" s="406"/>
      <c r="F16" s="405" t="s">
        <v>520</v>
      </c>
      <c r="G16" s="405"/>
      <c r="H16" s="405"/>
      <c r="I16" s="405"/>
      <c r="J16" s="405"/>
      <c r="K16" s="405"/>
      <c r="L16" s="405"/>
      <c r="M16" s="405"/>
      <c r="N16" s="405"/>
      <c r="O16" s="405"/>
      <c r="P16" s="405"/>
      <c r="Q16" s="405"/>
      <c r="R16" s="405"/>
      <c r="S16" s="405"/>
      <c r="T16" s="405"/>
      <c r="U16" s="595" t="s">
        <v>106</v>
      </c>
      <c r="V16" s="595"/>
      <c r="W16" s="595"/>
      <c r="X16" s="595"/>
      <c r="Y16" s="595"/>
      <c r="Z16" s="595"/>
      <c r="AA16" s="595"/>
      <c r="AB16" s="595"/>
      <c r="AC16" s="595"/>
      <c r="AD16" s="595"/>
      <c r="AE16" s="603"/>
      <c r="AF16" s="604"/>
      <c r="AG16" s="604"/>
      <c r="AH16" s="604"/>
      <c r="AI16" s="604"/>
      <c r="AJ16" s="604"/>
      <c r="AK16" s="604"/>
      <c r="AL16" s="605"/>
      <c r="AM16" s="613"/>
      <c r="AQ16" s="166"/>
      <c r="AR16" s="166"/>
      <c r="AS16" s="167"/>
      <c r="AT16" s="102"/>
      <c r="AU16" s="167"/>
      <c r="AV16" s="209"/>
      <c r="AW16" s="209"/>
      <c r="AX16" s="209"/>
      <c r="AY16" s="209"/>
      <c r="AZ16" s="209"/>
      <c r="BA16" s="209"/>
      <c r="BB16" s="209"/>
      <c r="BC16" s="209"/>
      <c r="BD16" s="209"/>
      <c r="BE16" s="209"/>
      <c r="BF16" s="10"/>
      <c r="BG16" s="10"/>
      <c r="BH16" s="10"/>
      <c r="BI16" s="10"/>
      <c r="BJ16" s="10"/>
      <c r="BK16" s="10"/>
    </row>
    <row r="17" spans="1:63" ht="13.65" customHeight="1" x14ac:dyDescent="0.2">
      <c r="A17" s="46">
        <f>ROW()</f>
        <v>17</v>
      </c>
      <c r="B17" s="404"/>
      <c r="C17" s="405"/>
      <c r="D17" s="405"/>
      <c r="E17" s="406"/>
      <c r="F17" s="405" t="s">
        <v>521</v>
      </c>
      <c r="G17" s="405"/>
      <c r="H17" s="405"/>
      <c r="I17" s="405"/>
      <c r="J17" s="405"/>
      <c r="K17" s="405"/>
      <c r="L17" s="405"/>
      <c r="M17" s="405"/>
      <c r="N17" s="405"/>
      <c r="O17" s="405"/>
      <c r="P17" s="405"/>
      <c r="Q17" s="405"/>
      <c r="R17" s="405"/>
      <c r="S17" s="405"/>
      <c r="T17" s="405"/>
      <c r="U17" s="595" t="s">
        <v>106</v>
      </c>
      <c r="V17" s="595"/>
      <c r="W17" s="595"/>
      <c r="X17" s="595"/>
      <c r="Y17" s="595"/>
      <c r="Z17" s="595"/>
      <c r="AA17" s="595"/>
      <c r="AB17" s="467" t="str">
        <f>IF(units="Select","",AT17)</f>
        <v/>
      </c>
      <c r="AC17" s="467"/>
      <c r="AD17" s="467"/>
      <c r="AE17" s="603"/>
      <c r="AF17" s="604"/>
      <c r="AG17" s="604"/>
      <c r="AH17" s="604"/>
      <c r="AI17" s="604"/>
      <c r="AJ17" s="604"/>
      <c r="AK17" s="604"/>
      <c r="AL17" s="605"/>
      <c r="AM17" s="613"/>
      <c r="AQ17" s="212"/>
      <c r="AR17" s="98" t="s">
        <v>130</v>
      </c>
      <c r="AS17" s="98" t="s">
        <v>77</v>
      </c>
      <c r="AT17" s="200" t="str">
        <f>IF(units=unit_usc,AS17,AR17)</f>
        <v>m²K/W</v>
      </c>
      <c r="AU17" s="167"/>
      <c r="AV17" s="209"/>
      <c r="AW17" s="209"/>
      <c r="AX17" s="209"/>
      <c r="AY17" s="209"/>
      <c r="AZ17" s="209"/>
      <c r="BA17" s="209"/>
      <c r="BB17" s="209"/>
      <c r="BC17" s="209"/>
      <c r="BD17" s="209"/>
      <c r="BE17" s="209"/>
      <c r="BF17" s="10"/>
      <c r="BG17" s="10"/>
      <c r="BH17" s="10"/>
      <c r="BI17" s="10"/>
      <c r="BJ17" s="10"/>
      <c r="BK17" s="10"/>
    </row>
    <row r="18" spans="1:63" ht="13.65" customHeight="1" x14ac:dyDescent="0.2">
      <c r="A18" s="46">
        <f>ROW()</f>
        <v>18</v>
      </c>
      <c r="B18" s="404"/>
      <c r="C18" s="405"/>
      <c r="D18" s="405"/>
      <c r="E18" s="406"/>
      <c r="F18" s="405" t="s">
        <v>522</v>
      </c>
      <c r="G18" s="405"/>
      <c r="H18" s="405"/>
      <c r="I18" s="405"/>
      <c r="J18" s="405"/>
      <c r="K18" s="405"/>
      <c r="L18" s="405"/>
      <c r="M18" s="405"/>
      <c r="N18" s="405"/>
      <c r="O18" s="405"/>
      <c r="P18" s="405"/>
      <c r="Q18" s="405"/>
      <c r="R18" s="405"/>
      <c r="S18" s="405"/>
      <c r="T18" s="405"/>
      <c r="U18" s="595" t="s">
        <v>106</v>
      </c>
      <c r="V18" s="595"/>
      <c r="W18" s="595"/>
      <c r="X18" s="595"/>
      <c r="Y18" s="595"/>
      <c r="Z18" s="595"/>
      <c r="AA18" s="595"/>
      <c r="AB18" s="468" t="s">
        <v>45</v>
      </c>
      <c r="AC18" s="468"/>
      <c r="AD18" s="468"/>
      <c r="AE18" s="603"/>
      <c r="AF18" s="604"/>
      <c r="AG18" s="604"/>
      <c r="AH18" s="604"/>
      <c r="AI18" s="604"/>
      <c r="AJ18" s="604"/>
      <c r="AK18" s="604"/>
      <c r="AL18" s="605"/>
      <c r="AM18" s="613"/>
      <c r="AQ18" s="166"/>
      <c r="AR18" s="166"/>
      <c r="AS18" s="167"/>
      <c r="AT18" s="64"/>
      <c r="AU18" s="167"/>
      <c r="AV18" s="209"/>
      <c r="AW18" s="209"/>
      <c r="AX18" s="209"/>
      <c r="AY18" s="209"/>
      <c r="AZ18" s="209"/>
      <c r="BA18" s="209"/>
      <c r="BB18" s="209"/>
      <c r="BC18" s="209"/>
      <c r="BD18" s="209"/>
      <c r="BE18" s="209"/>
      <c r="BF18" s="10"/>
      <c r="BG18" s="10"/>
      <c r="BH18" s="10"/>
      <c r="BI18" s="10"/>
      <c r="BJ18" s="10"/>
      <c r="BK18" s="10"/>
    </row>
    <row r="19" spans="1:63" ht="13.65" customHeight="1" x14ac:dyDescent="0.2">
      <c r="A19" s="46">
        <f>ROW()</f>
        <v>19</v>
      </c>
      <c r="B19" s="404"/>
      <c r="C19" s="405"/>
      <c r="D19" s="405"/>
      <c r="E19" s="406"/>
      <c r="F19" s="408" t="s">
        <v>139</v>
      </c>
      <c r="G19" s="408"/>
      <c r="H19" s="408"/>
      <c r="I19" s="408"/>
      <c r="J19" s="408"/>
      <c r="K19" s="408"/>
      <c r="L19" s="408"/>
      <c r="M19" s="408"/>
      <c r="N19" s="408"/>
      <c r="O19" s="408"/>
      <c r="P19" s="408"/>
      <c r="Q19" s="408"/>
      <c r="R19" s="408"/>
      <c r="S19" s="408"/>
      <c r="T19" s="408"/>
      <c r="U19" s="408"/>
      <c r="V19" s="462" t="s">
        <v>41</v>
      </c>
      <c r="W19" s="462"/>
      <c r="X19" s="462"/>
      <c r="Y19" s="462" t="s">
        <v>42</v>
      </c>
      <c r="Z19" s="462"/>
      <c r="AA19" s="462"/>
      <c r="AB19" s="466"/>
      <c r="AC19" s="466"/>
      <c r="AD19" s="466"/>
      <c r="AE19" s="603"/>
      <c r="AF19" s="604"/>
      <c r="AG19" s="604"/>
      <c r="AH19" s="604"/>
      <c r="AI19" s="604"/>
      <c r="AJ19" s="604"/>
      <c r="AK19" s="604"/>
      <c r="AL19" s="605"/>
      <c r="AM19" s="613"/>
      <c r="AQ19" s="166"/>
      <c r="AR19" s="167"/>
      <c r="AS19" s="167"/>
      <c r="AT19" s="170"/>
      <c r="AU19" s="167"/>
      <c r="AV19" s="209"/>
      <c r="AW19" s="209"/>
      <c r="AX19" s="209"/>
      <c r="AY19" s="209"/>
      <c r="AZ19" s="209"/>
      <c r="BA19" s="209"/>
      <c r="BB19" s="209"/>
      <c r="BC19" s="209"/>
      <c r="BD19" s="209"/>
      <c r="BE19" s="209"/>
      <c r="BF19" s="10"/>
      <c r="BG19" s="10"/>
      <c r="BH19" s="10"/>
      <c r="BI19" s="10"/>
      <c r="BJ19" s="10"/>
      <c r="BK19" s="10"/>
    </row>
    <row r="20" spans="1:63" ht="13.65" customHeight="1" x14ac:dyDescent="0.2">
      <c r="A20" s="46">
        <f>ROW()</f>
        <v>20</v>
      </c>
      <c r="B20" s="404"/>
      <c r="C20" s="405"/>
      <c r="D20" s="405"/>
      <c r="E20" s="406"/>
      <c r="F20" s="405" t="s">
        <v>371</v>
      </c>
      <c r="G20" s="405"/>
      <c r="H20" s="405"/>
      <c r="I20" s="405"/>
      <c r="J20" s="405"/>
      <c r="K20" s="405"/>
      <c r="L20" s="405"/>
      <c r="M20" s="405"/>
      <c r="N20" s="405"/>
      <c r="O20" s="405"/>
      <c r="P20" s="405"/>
      <c r="Q20" s="405"/>
      <c r="R20" s="405"/>
      <c r="S20" s="405"/>
      <c r="T20" s="405"/>
      <c r="U20" s="405"/>
      <c r="V20" s="621" t="s">
        <v>106</v>
      </c>
      <c r="W20" s="621"/>
      <c r="X20" s="621"/>
      <c r="Y20" s="621" t="s">
        <v>106</v>
      </c>
      <c r="Z20" s="621"/>
      <c r="AA20" s="621"/>
      <c r="AB20" s="463" t="str">
        <f>IF(units="Select","",AT20)</f>
        <v/>
      </c>
      <c r="AC20" s="463"/>
      <c r="AD20" s="463"/>
      <c r="AE20" s="603"/>
      <c r="AF20" s="604"/>
      <c r="AG20" s="604"/>
      <c r="AH20" s="604"/>
      <c r="AI20" s="604"/>
      <c r="AJ20" s="604"/>
      <c r="AK20" s="604"/>
      <c r="AL20" s="605"/>
      <c r="AM20" s="613"/>
      <c r="AQ20" s="167"/>
      <c r="AR20" s="169" t="s">
        <v>50</v>
      </c>
      <c r="AS20" s="169" t="s">
        <v>49</v>
      </c>
      <c r="AT20" s="200" t="str">
        <f>IF(units=unit_usc,AS20,AR20)</f>
        <v>bar g</v>
      </c>
      <c r="AU20" s="167"/>
      <c r="AV20" s="209"/>
      <c r="AW20" s="209"/>
      <c r="AX20" s="209"/>
      <c r="AY20" s="209"/>
      <c r="AZ20" s="209"/>
      <c r="BA20" s="209"/>
      <c r="BB20" s="209"/>
      <c r="BC20" s="209"/>
      <c r="BD20" s="209"/>
      <c r="BE20" s="209"/>
      <c r="BF20" s="10"/>
      <c r="BG20" s="10"/>
      <c r="BH20" s="10"/>
      <c r="BI20" s="10"/>
      <c r="BJ20" s="10"/>
      <c r="BK20" s="10"/>
    </row>
    <row r="21" spans="1:63" ht="13.65" customHeight="1" x14ac:dyDescent="0.2">
      <c r="A21" s="46">
        <f>ROW()</f>
        <v>21</v>
      </c>
      <c r="B21" s="404"/>
      <c r="C21" s="405"/>
      <c r="D21" s="405"/>
      <c r="E21" s="406"/>
      <c r="F21" s="404" t="s">
        <v>523</v>
      </c>
      <c r="G21" s="405"/>
      <c r="H21" s="405"/>
      <c r="I21" s="405"/>
      <c r="J21" s="405"/>
      <c r="K21" s="405"/>
      <c r="L21" s="405"/>
      <c r="M21" s="405"/>
      <c r="N21" s="405"/>
      <c r="O21" s="405"/>
      <c r="P21" s="405"/>
      <c r="Q21" s="405"/>
      <c r="R21" s="405"/>
      <c r="S21" s="405"/>
      <c r="T21" s="405"/>
      <c r="U21" s="598" t="s">
        <v>106</v>
      </c>
      <c r="V21" s="598"/>
      <c r="W21" s="598"/>
      <c r="X21" s="598"/>
      <c r="Y21" s="598"/>
      <c r="Z21" s="598"/>
      <c r="AA21" s="598"/>
      <c r="AB21" s="483" t="s">
        <v>67</v>
      </c>
      <c r="AC21" s="483"/>
      <c r="AD21" s="484"/>
      <c r="AE21" s="603"/>
      <c r="AF21" s="604"/>
      <c r="AG21" s="604"/>
      <c r="AH21" s="604"/>
      <c r="AI21" s="604"/>
      <c r="AJ21" s="604"/>
      <c r="AK21" s="604"/>
      <c r="AL21" s="605"/>
      <c r="AM21" s="614"/>
      <c r="AQ21" s="167"/>
      <c r="AR21" s="166"/>
      <c r="AS21" s="167"/>
      <c r="AT21" s="170"/>
      <c r="AU21" s="167"/>
      <c r="AV21" s="209"/>
      <c r="AW21" s="209"/>
      <c r="AX21" s="209"/>
      <c r="AY21" s="209"/>
      <c r="AZ21" s="209"/>
      <c r="BA21" s="209"/>
      <c r="BB21" s="209"/>
      <c r="BC21" s="209"/>
      <c r="BD21" s="209"/>
      <c r="BE21" s="209"/>
      <c r="BF21" s="10"/>
      <c r="BG21" s="10"/>
      <c r="BH21" s="10"/>
      <c r="BI21" s="10"/>
      <c r="BJ21" s="10"/>
      <c r="BK21" s="10"/>
    </row>
    <row r="22" spans="1:63" ht="13.65" customHeight="1" x14ac:dyDescent="0.2">
      <c r="A22" s="46">
        <f>ROW()</f>
        <v>22</v>
      </c>
      <c r="B22" s="404"/>
      <c r="C22" s="405"/>
      <c r="D22" s="405"/>
      <c r="E22" s="406"/>
      <c r="F22" s="407" t="s">
        <v>129</v>
      </c>
      <c r="G22" s="408"/>
      <c r="H22" s="408"/>
      <c r="I22" s="408"/>
      <c r="J22" s="408"/>
      <c r="K22" s="408"/>
      <c r="L22" s="408"/>
      <c r="M22" s="408"/>
      <c r="N22" s="408"/>
      <c r="O22" s="408"/>
      <c r="P22" s="408"/>
      <c r="Q22" s="408"/>
      <c r="R22" s="409"/>
      <c r="S22" s="457" t="s">
        <v>42</v>
      </c>
      <c r="T22" s="457"/>
      <c r="U22" s="457"/>
      <c r="V22" s="457" t="s">
        <v>46</v>
      </c>
      <c r="W22" s="457"/>
      <c r="X22" s="457"/>
      <c r="Y22" s="462" t="s">
        <v>41</v>
      </c>
      <c r="Z22" s="462"/>
      <c r="AA22" s="462"/>
      <c r="AB22" s="466"/>
      <c r="AC22" s="466"/>
      <c r="AD22" s="466"/>
      <c r="AE22" s="603"/>
      <c r="AF22" s="604"/>
      <c r="AG22" s="604"/>
      <c r="AH22" s="604"/>
      <c r="AI22" s="604"/>
      <c r="AJ22" s="604"/>
      <c r="AK22" s="604"/>
      <c r="AL22" s="605"/>
      <c r="AM22" s="613"/>
      <c r="AQ22" s="166"/>
      <c r="AR22" s="167"/>
      <c r="AS22" s="167"/>
      <c r="AT22" s="170"/>
      <c r="AU22" s="167"/>
      <c r="AV22" s="209"/>
      <c r="AW22" s="209"/>
      <c r="AX22" s="209"/>
      <c r="AY22" s="209"/>
      <c r="AZ22" s="209"/>
      <c r="BA22" s="209"/>
      <c r="BB22" s="209"/>
      <c r="BC22" s="209"/>
      <c r="BD22" s="209"/>
      <c r="BE22" s="209"/>
      <c r="BF22" s="10"/>
      <c r="BG22" s="10"/>
      <c r="BH22" s="10"/>
      <c r="BI22" s="10"/>
      <c r="BJ22" s="10"/>
      <c r="BK22" s="10"/>
    </row>
    <row r="23" spans="1:63" ht="13.65" customHeight="1" x14ac:dyDescent="0.2">
      <c r="A23" s="46">
        <f>ROW()</f>
        <v>23</v>
      </c>
      <c r="B23" s="404"/>
      <c r="C23" s="405"/>
      <c r="D23" s="405"/>
      <c r="E23" s="406"/>
      <c r="F23" s="464" t="s">
        <v>156</v>
      </c>
      <c r="G23" s="465"/>
      <c r="H23" s="465"/>
      <c r="I23" s="465"/>
      <c r="J23" s="465"/>
      <c r="K23" s="465"/>
      <c r="L23" s="465"/>
      <c r="M23" s="465"/>
      <c r="N23" s="405" t="s">
        <v>525</v>
      </c>
      <c r="O23" s="405"/>
      <c r="P23" s="405"/>
      <c r="Q23" s="405"/>
      <c r="R23" s="405"/>
      <c r="S23" s="622" t="s">
        <v>106</v>
      </c>
      <c r="T23" s="622"/>
      <c r="U23" s="622"/>
      <c r="V23" s="622" t="s">
        <v>106</v>
      </c>
      <c r="W23" s="622"/>
      <c r="X23" s="622"/>
      <c r="Y23" s="622" t="s">
        <v>106</v>
      </c>
      <c r="Z23" s="622"/>
      <c r="AA23" s="622"/>
      <c r="AB23" s="463" t="str">
        <f>IF(units="Select","",AT23)</f>
        <v/>
      </c>
      <c r="AC23" s="463"/>
      <c r="AD23" s="463"/>
      <c r="AE23" s="603"/>
      <c r="AF23" s="604"/>
      <c r="AG23" s="604"/>
      <c r="AH23" s="604"/>
      <c r="AI23" s="604"/>
      <c r="AJ23" s="604"/>
      <c r="AK23" s="604"/>
      <c r="AL23" s="605"/>
      <c r="AM23" s="613"/>
      <c r="AQ23" s="167"/>
      <c r="AR23" s="287" t="s">
        <v>48</v>
      </c>
      <c r="AS23" s="287" t="s">
        <v>47</v>
      </c>
      <c r="AT23" s="200" t="str">
        <f>IF(units=unit_usc,AS23,AR23)</f>
        <v>°C</v>
      </c>
      <c r="AU23" s="167"/>
      <c r="AV23" s="209"/>
      <c r="AW23" s="209"/>
      <c r="AX23" s="209"/>
      <c r="AY23" s="209"/>
      <c r="AZ23" s="209"/>
      <c r="BA23" s="209"/>
      <c r="BB23" s="209"/>
      <c r="BC23" s="209"/>
      <c r="BD23" s="209"/>
      <c r="BE23" s="209"/>
      <c r="BF23" s="10"/>
      <c r="BG23" s="10"/>
      <c r="BH23" s="10"/>
      <c r="BI23" s="10"/>
      <c r="BJ23" s="10"/>
      <c r="BK23" s="10"/>
    </row>
    <row r="24" spans="1:63" ht="13.65" customHeight="1" x14ac:dyDescent="0.2">
      <c r="A24" s="46">
        <f>ROW()</f>
        <v>24</v>
      </c>
      <c r="B24" s="404"/>
      <c r="C24" s="405"/>
      <c r="D24" s="405"/>
      <c r="E24" s="406"/>
      <c r="F24" s="58"/>
      <c r="G24" s="58"/>
      <c r="H24" s="58"/>
      <c r="I24" s="58"/>
      <c r="J24" s="58"/>
      <c r="K24" s="58"/>
      <c r="L24" s="58"/>
      <c r="M24" s="58"/>
      <c r="N24" s="405" t="s">
        <v>526</v>
      </c>
      <c r="O24" s="405"/>
      <c r="P24" s="405"/>
      <c r="Q24" s="405"/>
      <c r="R24" s="405"/>
      <c r="S24" s="622" t="s">
        <v>106</v>
      </c>
      <c r="T24" s="622"/>
      <c r="U24" s="622"/>
      <c r="V24" s="622" t="s">
        <v>106</v>
      </c>
      <c r="W24" s="622"/>
      <c r="X24" s="622"/>
      <c r="Y24" s="622" t="s">
        <v>106</v>
      </c>
      <c r="Z24" s="622"/>
      <c r="AA24" s="622"/>
      <c r="AB24" s="463" t="str">
        <f>IF(units="Select","",AT24)</f>
        <v/>
      </c>
      <c r="AC24" s="463"/>
      <c r="AD24" s="463"/>
      <c r="AE24" s="603"/>
      <c r="AF24" s="604"/>
      <c r="AG24" s="604"/>
      <c r="AH24" s="604"/>
      <c r="AI24" s="604"/>
      <c r="AJ24" s="604"/>
      <c r="AK24" s="604"/>
      <c r="AL24" s="605"/>
      <c r="AM24" s="613"/>
      <c r="AQ24" s="167"/>
      <c r="AR24" s="169" t="s">
        <v>50</v>
      </c>
      <c r="AS24" s="169" t="s">
        <v>49</v>
      </c>
      <c r="AT24" s="200" t="str">
        <f>IF(units=unit_usc,AS24,AR24)</f>
        <v>bar g</v>
      </c>
      <c r="AU24" s="167"/>
      <c r="AV24" s="209"/>
      <c r="AW24" s="209"/>
      <c r="AX24" s="209"/>
      <c r="AY24" s="209"/>
      <c r="AZ24" s="209"/>
      <c r="BA24" s="209"/>
      <c r="BB24" s="209"/>
      <c r="BC24" s="209"/>
      <c r="BD24" s="209"/>
      <c r="BE24" s="209"/>
      <c r="BF24" s="10"/>
      <c r="BG24" s="10"/>
      <c r="BH24" s="10"/>
      <c r="BI24" s="10"/>
      <c r="BJ24" s="10"/>
      <c r="BK24" s="10"/>
    </row>
    <row r="25" spans="1:63" ht="13.65" customHeight="1" x14ac:dyDescent="0.2">
      <c r="A25" s="46">
        <f>ROW()</f>
        <v>25</v>
      </c>
      <c r="B25" s="404"/>
      <c r="C25" s="405"/>
      <c r="D25" s="405"/>
      <c r="E25" s="406"/>
      <c r="F25" s="464" t="s">
        <v>527</v>
      </c>
      <c r="G25" s="465"/>
      <c r="H25" s="465"/>
      <c r="I25" s="465"/>
      <c r="J25" s="465"/>
      <c r="K25" s="465"/>
      <c r="L25" s="465"/>
      <c r="M25" s="465"/>
      <c r="N25" s="405" t="s">
        <v>525</v>
      </c>
      <c r="O25" s="405"/>
      <c r="P25" s="405"/>
      <c r="Q25" s="405"/>
      <c r="R25" s="405"/>
      <c r="S25" s="622" t="s">
        <v>106</v>
      </c>
      <c r="T25" s="622"/>
      <c r="U25" s="622"/>
      <c r="V25" s="622" t="s">
        <v>106</v>
      </c>
      <c r="W25" s="622"/>
      <c r="X25" s="622"/>
      <c r="Y25" s="622" t="s">
        <v>106</v>
      </c>
      <c r="Z25" s="622"/>
      <c r="AA25" s="622"/>
      <c r="AB25" s="463" t="str">
        <f>IF(units="Select","",AT25)</f>
        <v/>
      </c>
      <c r="AC25" s="463"/>
      <c r="AD25" s="463"/>
      <c r="AE25" s="603"/>
      <c r="AF25" s="604"/>
      <c r="AG25" s="604"/>
      <c r="AH25" s="604"/>
      <c r="AI25" s="604"/>
      <c r="AJ25" s="604"/>
      <c r="AK25" s="604"/>
      <c r="AL25" s="605"/>
      <c r="AM25" s="613"/>
      <c r="AQ25" s="167"/>
      <c r="AR25" s="287" t="s">
        <v>48</v>
      </c>
      <c r="AS25" s="287" t="s">
        <v>47</v>
      </c>
      <c r="AT25" s="200" t="str">
        <f>IF(units=unit_usc,AS25,AR25)</f>
        <v>°C</v>
      </c>
      <c r="AU25" s="167"/>
      <c r="AV25" s="209"/>
      <c r="AW25" s="209"/>
      <c r="AX25" s="209"/>
      <c r="AY25" s="209"/>
      <c r="AZ25" s="209"/>
      <c r="BA25" s="209"/>
      <c r="BB25" s="209"/>
      <c r="BC25" s="209"/>
      <c r="BD25" s="209"/>
      <c r="BE25" s="209"/>
      <c r="BF25" s="10"/>
      <c r="BG25" s="10"/>
      <c r="BH25" s="10"/>
      <c r="BI25" s="10"/>
      <c r="BJ25" s="10"/>
      <c r="BK25" s="10"/>
    </row>
    <row r="26" spans="1:63" ht="13.65" customHeight="1" x14ac:dyDescent="0.2">
      <c r="A26" s="46">
        <f>ROW()</f>
        <v>26</v>
      </c>
      <c r="B26" s="404"/>
      <c r="C26" s="405"/>
      <c r="D26" s="405"/>
      <c r="E26" s="406"/>
      <c r="F26" s="58"/>
      <c r="G26" s="58"/>
      <c r="H26" s="58"/>
      <c r="I26" s="58"/>
      <c r="J26" s="58"/>
      <c r="K26" s="58"/>
      <c r="L26" s="58"/>
      <c r="M26" s="58"/>
      <c r="N26" s="405" t="s">
        <v>526</v>
      </c>
      <c r="O26" s="405"/>
      <c r="P26" s="405"/>
      <c r="Q26" s="405"/>
      <c r="R26" s="405"/>
      <c r="S26" s="622" t="s">
        <v>106</v>
      </c>
      <c r="T26" s="622"/>
      <c r="U26" s="622"/>
      <c r="V26" s="622" t="s">
        <v>106</v>
      </c>
      <c r="W26" s="622"/>
      <c r="X26" s="622"/>
      <c r="Y26" s="622" t="s">
        <v>106</v>
      </c>
      <c r="Z26" s="622"/>
      <c r="AA26" s="622"/>
      <c r="AB26" s="463" t="str">
        <f>IF(units="Select","",AT26)</f>
        <v/>
      </c>
      <c r="AC26" s="463"/>
      <c r="AD26" s="463"/>
      <c r="AE26" s="603"/>
      <c r="AF26" s="604"/>
      <c r="AG26" s="604"/>
      <c r="AH26" s="604"/>
      <c r="AI26" s="604"/>
      <c r="AJ26" s="604"/>
      <c r="AK26" s="604"/>
      <c r="AL26" s="605"/>
      <c r="AM26" s="613"/>
      <c r="AQ26" s="167"/>
      <c r="AR26" s="169" t="s">
        <v>50</v>
      </c>
      <c r="AS26" s="169" t="s">
        <v>49</v>
      </c>
      <c r="AT26" s="200" t="str">
        <f>IF(units=unit_usc,AS26,AR26)</f>
        <v>bar g</v>
      </c>
      <c r="AU26" s="167"/>
      <c r="AV26" s="209"/>
      <c r="AW26" s="209"/>
      <c r="AX26" s="209"/>
      <c r="AY26" s="209"/>
      <c r="AZ26" s="209"/>
      <c r="BA26" s="209"/>
      <c r="BB26" s="209"/>
      <c r="BC26" s="209"/>
      <c r="BD26" s="209"/>
      <c r="BE26" s="209"/>
      <c r="BF26" s="10"/>
      <c r="BG26" s="10"/>
      <c r="BH26" s="10"/>
      <c r="BI26" s="10"/>
      <c r="BJ26" s="10"/>
      <c r="BK26" s="10"/>
    </row>
    <row r="27" spans="1:63" ht="13.65" customHeight="1" x14ac:dyDescent="0.2">
      <c r="A27" s="46">
        <f>ROW()</f>
        <v>27</v>
      </c>
      <c r="B27" s="443"/>
      <c r="C27" s="441"/>
      <c r="D27" s="441"/>
      <c r="E27" s="441"/>
      <c r="F27" s="444" t="s">
        <v>131</v>
      </c>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1"/>
      <c r="AF27" s="441"/>
      <c r="AG27" s="441"/>
      <c r="AH27" s="441"/>
      <c r="AI27" s="441"/>
      <c r="AJ27" s="441"/>
      <c r="AK27" s="441"/>
      <c r="AL27" s="442"/>
      <c r="AM27" s="613"/>
      <c r="AQ27" s="167"/>
      <c r="AR27" s="167"/>
      <c r="AS27" s="167"/>
      <c r="AT27" s="170"/>
      <c r="AU27" s="167"/>
      <c r="AV27" s="167"/>
      <c r="AW27" s="167"/>
      <c r="AX27" s="167"/>
      <c r="AY27" s="167"/>
      <c r="AZ27" s="167"/>
      <c r="BA27" s="167"/>
      <c r="BB27" s="167"/>
      <c r="BC27" s="167"/>
      <c r="BD27" s="167"/>
      <c r="BE27" s="167"/>
      <c r="BF27" s="11"/>
      <c r="BG27" s="10"/>
      <c r="BH27" s="10"/>
      <c r="BI27" s="10"/>
      <c r="BJ27" s="10"/>
      <c r="BK27" s="10"/>
    </row>
    <row r="28" spans="1:63" ht="13.65" customHeight="1" x14ac:dyDescent="0.2">
      <c r="A28" s="46">
        <f>ROW()</f>
        <v>28</v>
      </c>
      <c r="B28" s="459"/>
      <c r="C28" s="460"/>
      <c r="D28" s="460"/>
      <c r="E28" s="461"/>
      <c r="F28" s="408" t="s">
        <v>132</v>
      </c>
      <c r="G28" s="408"/>
      <c r="H28" s="408"/>
      <c r="I28" s="408"/>
      <c r="J28" s="408"/>
      <c r="K28" s="408"/>
      <c r="L28" s="408"/>
      <c r="M28" s="408"/>
      <c r="N28" s="408"/>
      <c r="O28" s="408"/>
      <c r="P28" s="457" t="s">
        <v>133</v>
      </c>
      <c r="Q28" s="457"/>
      <c r="R28" s="457"/>
      <c r="S28" s="457"/>
      <c r="T28" s="457"/>
      <c r="U28" s="457" t="s">
        <v>73</v>
      </c>
      <c r="V28" s="457"/>
      <c r="W28" s="457"/>
      <c r="X28" s="457"/>
      <c r="Y28" s="457"/>
      <c r="Z28" s="462" t="s">
        <v>135</v>
      </c>
      <c r="AA28" s="462"/>
      <c r="AB28" s="462"/>
      <c r="AC28" s="462"/>
      <c r="AD28" s="462"/>
      <c r="AE28" s="603"/>
      <c r="AF28" s="604"/>
      <c r="AG28" s="604"/>
      <c r="AH28" s="604"/>
      <c r="AI28" s="604"/>
      <c r="AJ28" s="604"/>
      <c r="AK28" s="604"/>
      <c r="AL28" s="605"/>
      <c r="AM28" s="613"/>
      <c r="AQ28" s="167"/>
      <c r="AR28" s="167"/>
      <c r="AS28" s="167"/>
      <c r="AT28" s="102"/>
      <c r="AU28" s="167"/>
      <c r="AV28" s="167"/>
      <c r="AW28" s="167"/>
      <c r="AX28" s="167"/>
      <c r="AY28" s="167"/>
      <c r="AZ28" s="167"/>
      <c r="BA28" s="167"/>
      <c r="BB28" s="167"/>
      <c r="BC28" s="167"/>
      <c r="BD28" s="167"/>
      <c r="BE28" s="167"/>
      <c r="BF28" s="11"/>
      <c r="BG28" s="10"/>
      <c r="BH28" s="10"/>
      <c r="BI28" s="10"/>
      <c r="BJ28" s="10"/>
      <c r="BK28" s="10"/>
    </row>
    <row r="29" spans="1:63" s="13" customFormat="1" ht="13.65" customHeight="1" x14ac:dyDescent="0.2">
      <c r="A29" s="46">
        <f>ROW()</f>
        <v>29</v>
      </c>
      <c r="B29" s="470"/>
      <c r="C29" s="471"/>
      <c r="D29" s="471"/>
      <c r="E29" s="472"/>
      <c r="F29" s="405" t="s">
        <v>239</v>
      </c>
      <c r="G29" s="405"/>
      <c r="H29" s="405"/>
      <c r="I29" s="405"/>
      <c r="J29" s="405"/>
      <c r="K29" s="405"/>
      <c r="L29" s="405"/>
      <c r="M29" s="405"/>
      <c r="N29" s="405"/>
      <c r="O29" s="405"/>
      <c r="P29" s="623" t="s">
        <v>106</v>
      </c>
      <c r="Q29" s="623"/>
      <c r="R29" s="623"/>
      <c r="S29" s="454" t="str">
        <f>IF(units="Select","",AT29)</f>
        <v/>
      </c>
      <c r="T29" s="454"/>
      <c r="U29" s="623" t="s">
        <v>106</v>
      </c>
      <c r="V29" s="623"/>
      <c r="W29" s="623"/>
      <c r="X29" s="623"/>
      <c r="Y29" s="623"/>
      <c r="Z29" s="623" t="s">
        <v>106</v>
      </c>
      <c r="AA29" s="623"/>
      <c r="AB29" s="623"/>
      <c r="AC29" s="457" t="s">
        <v>738</v>
      </c>
      <c r="AD29" s="457"/>
      <c r="AE29" s="603"/>
      <c r="AF29" s="604"/>
      <c r="AG29" s="604"/>
      <c r="AH29" s="604"/>
      <c r="AI29" s="604"/>
      <c r="AJ29" s="604"/>
      <c r="AK29" s="604"/>
      <c r="AL29" s="605"/>
      <c r="AM29" s="613"/>
      <c r="AO29" s="20"/>
      <c r="AQ29" s="186"/>
      <c r="AR29" s="169" t="s">
        <v>56</v>
      </c>
      <c r="AS29" s="169" t="s">
        <v>55</v>
      </c>
      <c r="AT29" s="200" t="str">
        <f>IF(units=unit_usc,AS29,AR29)</f>
        <v>kW</v>
      </c>
      <c r="AU29" s="167"/>
      <c r="AV29" s="167"/>
      <c r="AW29" s="167"/>
      <c r="AX29" s="167"/>
      <c r="AY29" s="167"/>
      <c r="AZ29" s="167"/>
      <c r="BA29" s="167"/>
      <c r="BB29" s="167"/>
      <c r="BC29" s="167"/>
      <c r="BD29" s="167"/>
      <c r="BE29" s="167"/>
      <c r="BF29" s="11"/>
      <c r="BG29" s="11"/>
      <c r="BH29" s="11"/>
      <c r="BI29" s="11"/>
      <c r="BJ29" s="11"/>
      <c r="BK29" s="11"/>
    </row>
    <row r="30" spans="1:63" ht="13.65" customHeight="1" x14ac:dyDescent="0.2">
      <c r="A30" s="46">
        <f>ROW()</f>
        <v>30</v>
      </c>
      <c r="B30" s="54"/>
      <c r="C30" s="55"/>
      <c r="D30" s="55"/>
      <c r="E30" s="62"/>
      <c r="F30" s="405" t="s">
        <v>240</v>
      </c>
      <c r="G30" s="405"/>
      <c r="H30" s="405"/>
      <c r="I30" s="405"/>
      <c r="J30" s="405"/>
      <c r="K30" s="405"/>
      <c r="L30" s="405"/>
      <c r="M30" s="405"/>
      <c r="N30" s="405"/>
      <c r="O30" s="405"/>
      <c r="P30" s="623" t="s">
        <v>106</v>
      </c>
      <c r="Q30" s="623"/>
      <c r="R30" s="623"/>
      <c r="S30" s="456" t="str">
        <f>IF(units="Select","",AT29)</f>
        <v/>
      </c>
      <c r="T30" s="456"/>
      <c r="U30" s="623" t="s">
        <v>106</v>
      </c>
      <c r="V30" s="623"/>
      <c r="W30" s="623"/>
      <c r="X30" s="623" t="s">
        <v>134</v>
      </c>
      <c r="Y30" s="623"/>
      <c r="Z30" s="623" t="s">
        <v>106</v>
      </c>
      <c r="AA30" s="623"/>
      <c r="AB30" s="623"/>
      <c r="AC30" s="457" t="s">
        <v>738</v>
      </c>
      <c r="AD30" s="457"/>
      <c r="AE30" s="603"/>
      <c r="AF30" s="604"/>
      <c r="AG30" s="604"/>
      <c r="AH30" s="604"/>
      <c r="AI30" s="604"/>
      <c r="AJ30" s="604"/>
      <c r="AK30" s="604"/>
      <c r="AL30" s="605"/>
      <c r="AM30" s="613"/>
      <c r="AQ30" s="167"/>
      <c r="AR30" s="167"/>
      <c r="AS30" s="167"/>
      <c r="AT30" s="64"/>
      <c r="AU30" s="167"/>
      <c r="AV30" s="167"/>
      <c r="AW30" s="167"/>
      <c r="AX30" s="167"/>
      <c r="AY30" s="167"/>
      <c r="AZ30" s="167"/>
      <c r="BA30" s="167"/>
      <c r="BB30" s="167"/>
      <c r="BC30" s="167"/>
      <c r="BD30" s="167"/>
      <c r="BE30" s="167"/>
      <c r="BF30" s="11"/>
      <c r="BG30" s="10"/>
      <c r="BH30" s="10"/>
      <c r="BI30" s="10"/>
      <c r="BJ30" s="10"/>
      <c r="BK30" s="10"/>
    </row>
    <row r="31" spans="1:63" ht="13.65" customHeight="1" x14ac:dyDescent="0.2">
      <c r="A31" s="46">
        <f>ROW()</f>
        <v>31</v>
      </c>
      <c r="B31" s="54"/>
      <c r="C31" s="55"/>
      <c r="D31" s="55"/>
      <c r="E31" s="62"/>
      <c r="F31" s="405" t="s">
        <v>241</v>
      </c>
      <c r="G31" s="405"/>
      <c r="H31" s="405"/>
      <c r="I31" s="405"/>
      <c r="J31" s="405"/>
      <c r="K31" s="405"/>
      <c r="L31" s="405"/>
      <c r="M31" s="405"/>
      <c r="N31" s="405"/>
      <c r="O31" s="405"/>
      <c r="P31" s="623" t="s">
        <v>106</v>
      </c>
      <c r="Q31" s="623"/>
      <c r="R31" s="623"/>
      <c r="S31" s="456" t="str">
        <f>IF(units="Select","",AT29)</f>
        <v/>
      </c>
      <c r="T31" s="456"/>
      <c r="U31" s="623" t="s">
        <v>106</v>
      </c>
      <c r="V31" s="623"/>
      <c r="W31" s="623"/>
      <c r="X31" s="623" t="s">
        <v>134</v>
      </c>
      <c r="Y31" s="623"/>
      <c r="Z31" s="623" t="s">
        <v>106</v>
      </c>
      <c r="AA31" s="623"/>
      <c r="AB31" s="623"/>
      <c r="AC31" s="457" t="s">
        <v>738</v>
      </c>
      <c r="AD31" s="457"/>
      <c r="AE31" s="603"/>
      <c r="AF31" s="604"/>
      <c r="AG31" s="604"/>
      <c r="AH31" s="604"/>
      <c r="AI31" s="604"/>
      <c r="AJ31" s="604"/>
      <c r="AK31" s="604"/>
      <c r="AL31" s="605"/>
      <c r="AM31" s="613"/>
      <c r="AQ31" s="167"/>
      <c r="AR31" s="167"/>
      <c r="AS31" s="167"/>
      <c r="AT31" s="170"/>
      <c r="AU31" s="167"/>
      <c r="AV31" s="167"/>
      <c r="AW31" s="167"/>
      <c r="AX31" s="167"/>
      <c r="AY31" s="167"/>
      <c r="AZ31" s="167"/>
      <c r="BA31" s="167"/>
      <c r="BB31" s="167"/>
      <c r="BC31" s="167"/>
      <c r="BD31" s="167"/>
      <c r="BE31" s="167"/>
      <c r="BF31" s="11"/>
      <c r="BG31" s="10"/>
      <c r="BH31" s="10"/>
      <c r="BI31" s="10"/>
      <c r="BJ31" s="10"/>
      <c r="BK31" s="10"/>
    </row>
    <row r="32" spans="1:63" ht="13.65" customHeight="1" x14ac:dyDescent="0.2">
      <c r="A32" s="46">
        <f>ROW()</f>
        <v>32</v>
      </c>
      <c r="B32" s="54"/>
      <c r="C32" s="55"/>
      <c r="D32" s="55"/>
      <c r="E32" s="62"/>
      <c r="F32" s="405" t="s">
        <v>242</v>
      </c>
      <c r="G32" s="405"/>
      <c r="H32" s="405"/>
      <c r="I32" s="405"/>
      <c r="J32" s="405"/>
      <c r="K32" s="405"/>
      <c r="L32" s="405"/>
      <c r="M32" s="405"/>
      <c r="N32" s="405"/>
      <c r="O32" s="405"/>
      <c r="P32" s="623" t="s">
        <v>106</v>
      </c>
      <c r="Q32" s="623"/>
      <c r="R32" s="623"/>
      <c r="S32" s="456" t="str">
        <f>IF(units="Select","",AT29)</f>
        <v/>
      </c>
      <c r="T32" s="456"/>
      <c r="U32" s="623" t="s">
        <v>106</v>
      </c>
      <c r="V32" s="623"/>
      <c r="W32" s="623"/>
      <c r="X32" s="623" t="s">
        <v>134</v>
      </c>
      <c r="Y32" s="623"/>
      <c r="Z32" s="457"/>
      <c r="AA32" s="457"/>
      <c r="AB32" s="457"/>
      <c r="AC32" s="458"/>
      <c r="AD32" s="458"/>
      <c r="AE32" s="606"/>
      <c r="AF32" s="607"/>
      <c r="AG32" s="607"/>
      <c r="AH32" s="607"/>
      <c r="AI32" s="607"/>
      <c r="AJ32" s="607"/>
      <c r="AK32" s="607"/>
      <c r="AL32" s="608"/>
      <c r="AM32" s="613"/>
      <c r="AQ32" s="167"/>
      <c r="AR32" s="167"/>
      <c r="AS32" s="167"/>
      <c r="AT32" s="170"/>
      <c r="AU32" s="167"/>
      <c r="AV32" s="167"/>
      <c r="AW32" s="167"/>
      <c r="AX32" s="167"/>
      <c r="AY32" s="167"/>
      <c r="AZ32" s="167"/>
      <c r="BA32" s="167"/>
      <c r="BB32" s="167"/>
      <c r="BC32" s="167"/>
      <c r="BD32" s="167"/>
      <c r="BE32" s="167"/>
      <c r="BF32" s="11"/>
      <c r="BG32" s="10"/>
      <c r="BH32" s="10"/>
      <c r="BI32" s="10"/>
      <c r="BJ32" s="10"/>
      <c r="BK32" s="10"/>
    </row>
    <row r="33" spans="1:63" ht="13.65" customHeight="1" x14ac:dyDescent="0.2">
      <c r="A33" s="46">
        <f>ROW()</f>
        <v>33</v>
      </c>
      <c r="B33" s="54"/>
      <c r="C33" s="55"/>
      <c r="D33" s="55"/>
      <c r="E33" s="62"/>
      <c r="F33" s="408" t="s">
        <v>139</v>
      </c>
      <c r="G33" s="408"/>
      <c r="H33" s="408"/>
      <c r="I33" s="408"/>
      <c r="J33" s="408"/>
      <c r="K33" s="408"/>
      <c r="L33" s="408"/>
      <c r="M33" s="408"/>
      <c r="N33" s="408"/>
      <c r="O33" s="408"/>
      <c r="P33" s="408"/>
      <c r="Q33" s="408"/>
      <c r="R33" s="408"/>
      <c r="S33" s="408"/>
      <c r="T33" s="408"/>
      <c r="U33" s="457" t="s">
        <v>137</v>
      </c>
      <c r="V33" s="457"/>
      <c r="W33" s="457"/>
      <c r="X33" s="457"/>
      <c r="Y33" s="457"/>
      <c r="Z33" s="457" t="s">
        <v>136</v>
      </c>
      <c r="AA33" s="457"/>
      <c r="AB33" s="457"/>
      <c r="AC33" s="457"/>
      <c r="AD33" s="457"/>
      <c r="AE33" s="606"/>
      <c r="AF33" s="607"/>
      <c r="AG33" s="607"/>
      <c r="AH33" s="607"/>
      <c r="AI33" s="607"/>
      <c r="AJ33" s="607"/>
      <c r="AK33" s="607"/>
      <c r="AL33" s="608"/>
      <c r="AM33" s="613"/>
      <c r="AQ33" s="167"/>
      <c r="AR33" s="167"/>
      <c r="AS33" s="167"/>
      <c r="AT33" s="102"/>
      <c r="AU33" s="167"/>
      <c r="AV33" s="167"/>
      <c r="AW33" s="167"/>
      <c r="AX33" s="167"/>
      <c r="AY33" s="167"/>
      <c r="AZ33" s="167"/>
      <c r="BA33" s="167"/>
      <c r="BB33" s="167"/>
      <c r="BC33" s="167"/>
      <c r="BD33" s="167"/>
      <c r="BE33" s="167"/>
      <c r="BF33" s="11"/>
      <c r="BG33" s="10"/>
      <c r="BH33" s="10"/>
      <c r="BI33" s="10"/>
      <c r="BJ33" s="10"/>
      <c r="BK33" s="10"/>
    </row>
    <row r="34" spans="1:63" ht="13.65" customHeight="1" x14ac:dyDescent="0.2">
      <c r="A34" s="46">
        <f>ROW()</f>
        <v>34</v>
      </c>
      <c r="B34" s="54"/>
      <c r="C34" s="55"/>
      <c r="D34" s="55"/>
      <c r="E34" s="62"/>
      <c r="F34" s="405" t="s">
        <v>243</v>
      </c>
      <c r="G34" s="405"/>
      <c r="H34" s="405"/>
      <c r="I34" s="405"/>
      <c r="J34" s="405"/>
      <c r="K34" s="405"/>
      <c r="L34" s="405"/>
      <c r="M34" s="405"/>
      <c r="N34" s="405"/>
      <c r="O34" s="405"/>
      <c r="P34" s="405"/>
      <c r="Q34" s="405"/>
      <c r="R34" s="405"/>
      <c r="S34" s="405"/>
      <c r="T34" s="405"/>
      <c r="U34" s="623" t="s">
        <v>106</v>
      </c>
      <c r="V34" s="623"/>
      <c r="W34" s="623"/>
      <c r="X34" s="454" t="str">
        <f>IF(units="Select","",AT34)</f>
        <v/>
      </c>
      <c r="Y34" s="454"/>
      <c r="Z34" s="623" t="s">
        <v>106</v>
      </c>
      <c r="AA34" s="623"/>
      <c r="AB34" s="623"/>
      <c r="AC34" s="454" t="str">
        <f>IF(units="Select","",AW34)</f>
        <v/>
      </c>
      <c r="AD34" s="454"/>
      <c r="AE34" s="606"/>
      <c r="AF34" s="607"/>
      <c r="AG34" s="607"/>
      <c r="AH34" s="607"/>
      <c r="AI34" s="607"/>
      <c r="AJ34" s="607"/>
      <c r="AK34" s="607"/>
      <c r="AL34" s="608"/>
      <c r="AM34" s="613"/>
      <c r="AQ34" s="186"/>
      <c r="AR34" s="169" t="s">
        <v>52</v>
      </c>
      <c r="AS34" s="169" t="s">
        <v>51</v>
      </c>
      <c r="AT34" s="200" t="str">
        <f>IF(units=unit_usc,AS34,AR34)</f>
        <v>bar</v>
      </c>
      <c r="AU34" s="103" t="s">
        <v>138</v>
      </c>
      <c r="AV34" s="98" t="s">
        <v>246</v>
      </c>
      <c r="AW34" s="200" t="str">
        <f>IF(units=unit_usc,AV34,AU34)</f>
        <v>m³/h</v>
      </c>
      <c r="AX34" s="213"/>
      <c r="AY34" s="167"/>
      <c r="AZ34" s="167"/>
      <c r="BA34" s="167"/>
      <c r="BB34" s="167"/>
      <c r="BC34" s="167"/>
      <c r="BD34" s="167"/>
      <c r="BE34" s="167"/>
      <c r="BF34" s="11"/>
      <c r="BG34" s="10"/>
      <c r="BH34" s="10"/>
      <c r="BI34" s="10"/>
      <c r="BJ34" s="10"/>
      <c r="BK34" s="10"/>
    </row>
    <row r="35" spans="1:63" ht="13.65" customHeight="1" x14ac:dyDescent="0.2">
      <c r="A35" s="46">
        <f>ROW()</f>
        <v>35</v>
      </c>
      <c r="B35" s="470"/>
      <c r="C35" s="471"/>
      <c r="D35" s="471"/>
      <c r="E35" s="472"/>
      <c r="F35" s="405" t="s">
        <v>244</v>
      </c>
      <c r="G35" s="405"/>
      <c r="H35" s="405"/>
      <c r="I35" s="405"/>
      <c r="J35" s="405"/>
      <c r="K35" s="405"/>
      <c r="L35" s="405"/>
      <c r="M35" s="405"/>
      <c r="N35" s="405"/>
      <c r="O35" s="405"/>
      <c r="P35" s="405"/>
      <c r="Q35" s="405"/>
      <c r="R35" s="405"/>
      <c r="S35" s="405"/>
      <c r="T35" s="405"/>
      <c r="U35" s="623" t="s">
        <v>106</v>
      </c>
      <c r="V35" s="623"/>
      <c r="W35" s="623"/>
      <c r="X35" s="479" t="str">
        <f>IF(units="Select","",AT34)</f>
        <v/>
      </c>
      <c r="Y35" s="479"/>
      <c r="Z35" s="623" t="s">
        <v>106</v>
      </c>
      <c r="AA35" s="623"/>
      <c r="AB35" s="623"/>
      <c r="AC35" s="463" t="str">
        <f>IF(units="Select","",AW34)</f>
        <v/>
      </c>
      <c r="AD35" s="463"/>
      <c r="AE35" s="603"/>
      <c r="AF35" s="604"/>
      <c r="AG35" s="604"/>
      <c r="AH35" s="604"/>
      <c r="AI35" s="604"/>
      <c r="AJ35" s="604"/>
      <c r="AK35" s="604"/>
      <c r="AL35" s="605"/>
      <c r="AM35" s="613"/>
      <c r="AQ35" s="167"/>
      <c r="AR35" s="166"/>
      <c r="AS35" s="167"/>
      <c r="AT35" s="64"/>
      <c r="AU35" s="167"/>
      <c r="AV35" s="167"/>
      <c r="AW35" s="167"/>
      <c r="AX35" s="167"/>
      <c r="AY35" s="167"/>
      <c r="AZ35" s="167"/>
      <c r="BA35" s="167"/>
      <c r="BB35" s="167"/>
      <c r="BC35" s="167"/>
      <c r="BD35" s="167"/>
      <c r="BE35" s="167"/>
      <c r="BF35" s="11"/>
      <c r="BG35" s="10"/>
      <c r="BH35" s="10"/>
      <c r="BI35" s="10"/>
      <c r="BJ35" s="10"/>
      <c r="BK35" s="10"/>
    </row>
    <row r="36" spans="1:63" ht="13.65" customHeight="1" x14ac:dyDescent="0.2">
      <c r="A36" s="46">
        <f>ROW()</f>
        <v>36</v>
      </c>
      <c r="B36" s="470"/>
      <c r="C36" s="471"/>
      <c r="D36" s="471"/>
      <c r="E36" s="472"/>
      <c r="F36" s="405" t="s">
        <v>140</v>
      </c>
      <c r="G36" s="405"/>
      <c r="H36" s="405"/>
      <c r="I36" s="405"/>
      <c r="J36" s="405"/>
      <c r="K36" s="405"/>
      <c r="L36" s="405"/>
      <c r="M36" s="405"/>
      <c r="N36" s="405"/>
      <c r="O36" s="405"/>
      <c r="P36" s="405"/>
      <c r="Q36" s="405"/>
      <c r="R36" s="405"/>
      <c r="S36" s="405"/>
      <c r="T36" s="405"/>
      <c r="U36" s="623" t="s">
        <v>106</v>
      </c>
      <c r="V36" s="623"/>
      <c r="W36" s="623"/>
      <c r="X36" s="479" t="str">
        <f>IF(units="Select","",AT34)</f>
        <v/>
      </c>
      <c r="Y36" s="479"/>
      <c r="Z36" s="623" t="s">
        <v>106</v>
      </c>
      <c r="AA36" s="623"/>
      <c r="AB36" s="623"/>
      <c r="AC36" s="463" t="str">
        <f>IF(units="Select","",AW34)</f>
        <v/>
      </c>
      <c r="AD36" s="463"/>
      <c r="AE36" s="603"/>
      <c r="AF36" s="604"/>
      <c r="AG36" s="604"/>
      <c r="AH36" s="604"/>
      <c r="AI36" s="604"/>
      <c r="AJ36" s="604"/>
      <c r="AK36" s="604"/>
      <c r="AL36" s="605"/>
      <c r="AM36" s="613"/>
      <c r="AQ36" s="167"/>
      <c r="AR36" s="166"/>
      <c r="AS36" s="167"/>
      <c r="AT36" s="170"/>
      <c r="AU36" s="167"/>
      <c r="AV36" s="167"/>
      <c r="AW36" s="167"/>
      <c r="AX36" s="167"/>
      <c r="AY36" s="167"/>
      <c r="AZ36" s="167"/>
      <c r="BA36" s="167"/>
      <c r="BB36" s="167"/>
      <c r="BC36" s="167"/>
      <c r="BD36" s="167"/>
      <c r="BE36" s="167"/>
      <c r="BF36" s="11"/>
      <c r="BG36" s="10"/>
      <c r="BH36" s="10"/>
      <c r="BI36" s="10"/>
      <c r="BJ36" s="10"/>
      <c r="BK36" s="10"/>
    </row>
    <row r="37" spans="1:63" ht="13.65" customHeight="1" x14ac:dyDescent="0.2">
      <c r="A37" s="46">
        <f>ROW()</f>
        <v>37</v>
      </c>
      <c r="B37" s="54"/>
      <c r="C37" s="55"/>
      <c r="D37" s="55"/>
      <c r="E37" s="62"/>
      <c r="F37" s="405" t="s">
        <v>245</v>
      </c>
      <c r="G37" s="405"/>
      <c r="H37" s="405"/>
      <c r="I37" s="405"/>
      <c r="J37" s="405"/>
      <c r="K37" s="405"/>
      <c r="L37" s="405"/>
      <c r="M37" s="405"/>
      <c r="N37" s="405"/>
      <c r="O37" s="405"/>
      <c r="P37" s="405"/>
      <c r="Q37" s="405"/>
      <c r="R37" s="405"/>
      <c r="S37" s="405"/>
      <c r="T37" s="405"/>
      <c r="U37" s="623" t="s">
        <v>106</v>
      </c>
      <c r="V37" s="623"/>
      <c r="W37" s="623"/>
      <c r="X37" s="479" t="str">
        <f>IF(units="Select","",AT34)</f>
        <v/>
      </c>
      <c r="Y37" s="479"/>
      <c r="Z37" s="623" t="s">
        <v>106</v>
      </c>
      <c r="AA37" s="623"/>
      <c r="AB37" s="623"/>
      <c r="AC37" s="463" t="str">
        <f>IF(units="Select","",AW34)</f>
        <v/>
      </c>
      <c r="AD37" s="463"/>
      <c r="AE37" s="606"/>
      <c r="AF37" s="607"/>
      <c r="AG37" s="607"/>
      <c r="AH37" s="607"/>
      <c r="AI37" s="607"/>
      <c r="AJ37" s="607"/>
      <c r="AK37" s="607"/>
      <c r="AL37" s="608"/>
      <c r="AM37" s="613"/>
      <c r="AQ37" s="167"/>
      <c r="AR37" s="166"/>
      <c r="AS37" s="167"/>
      <c r="AT37" s="170"/>
      <c r="AU37" s="167"/>
      <c r="AV37" s="167"/>
      <c r="AW37" s="167"/>
      <c r="AX37" s="167"/>
      <c r="AY37" s="167"/>
      <c r="AZ37" s="167"/>
      <c r="BA37" s="167"/>
      <c r="BB37" s="167"/>
      <c r="BC37" s="167"/>
      <c r="BD37" s="167"/>
      <c r="BE37" s="167"/>
      <c r="BF37" s="11"/>
      <c r="BG37" s="10"/>
      <c r="BH37" s="10"/>
      <c r="BI37" s="10"/>
      <c r="BJ37" s="10"/>
      <c r="BK37" s="10"/>
    </row>
    <row r="38" spans="1:63" ht="13.65" customHeight="1" x14ac:dyDescent="0.2">
      <c r="A38" s="46">
        <f>ROW()</f>
        <v>38</v>
      </c>
      <c r="B38" s="54"/>
      <c r="C38" s="55"/>
      <c r="D38" s="55"/>
      <c r="E38" s="62"/>
      <c r="F38" s="405" t="s">
        <v>92</v>
      </c>
      <c r="G38" s="405"/>
      <c r="H38" s="405" t="s">
        <v>106</v>
      </c>
      <c r="I38" s="405"/>
      <c r="J38" s="405"/>
      <c r="K38" s="405"/>
      <c r="L38" s="405"/>
      <c r="M38" s="405"/>
      <c r="N38" s="405"/>
      <c r="O38" s="405"/>
      <c r="P38" s="405"/>
      <c r="Q38" s="405"/>
      <c r="R38" s="405"/>
      <c r="S38" s="405"/>
      <c r="T38" s="405"/>
      <c r="U38" s="623" t="s">
        <v>106</v>
      </c>
      <c r="V38" s="623"/>
      <c r="W38" s="623"/>
      <c r="X38" s="479" t="str">
        <f>IF(units="Select","",AT34)</f>
        <v/>
      </c>
      <c r="Y38" s="479"/>
      <c r="Z38" s="623" t="s">
        <v>106</v>
      </c>
      <c r="AA38" s="623"/>
      <c r="AB38" s="623"/>
      <c r="AC38" s="463" t="str">
        <f>IF(units="Select","",AW34)</f>
        <v/>
      </c>
      <c r="AD38" s="463"/>
      <c r="AE38" s="606"/>
      <c r="AF38" s="607"/>
      <c r="AG38" s="607"/>
      <c r="AH38" s="607"/>
      <c r="AI38" s="607"/>
      <c r="AJ38" s="607"/>
      <c r="AK38" s="607"/>
      <c r="AL38" s="608"/>
      <c r="AM38" s="613"/>
      <c r="AQ38" s="167"/>
      <c r="AR38" s="166"/>
      <c r="AS38" s="167"/>
      <c r="AT38" s="170"/>
      <c r="AU38" s="167"/>
      <c r="AV38" s="167"/>
      <c r="AW38" s="167"/>
      <c r="AX38" s="167"/>
      <c r="AY38" s="167"/>
      <c r="AZ38" s="167"/>
      <c r="BA38" s="167"/>
      <c r="BB38" s="167"/>
      <c r="BC38" s="167"/>
      <c r="BD38" s="167"/>
      <c r="BE38" s="167"/>
      <c r="BF38" s="11"/>
      <c r="BG38" s="10"/>
      <c r="BH38" s="10"/>
      <c r="BI38" s="10"/>
      <c r="BJ38" s="10"/>
      <c r="BK38" s="10"/>
    </row>
    <row r="39" spans="1:63" ht="13.65" customHeight="1" x14ac:dyDescent="0.2">
      <c r="A39" s="46">
        <f>ROW()</f>
        <v>39</v>
      </c>
      <c r="B39" s="54"/>
      <c r="C39" s="55"/>
      <c r="D39" s="55"/>
      <c r="E39" s="62"/>
      <c r="F39" s="405" t="s">
        <v>141</v>
      </c>
      <c r="G39" s="405"/>
      <c r="H39" s="405"/>
      <c r="I39" s="405"/>
      <c r="J39" s="405"/>
      <c r="K39" s="405"/>
      <c r="L39" s="405"/>
      <c r="M39" s="405"/>
      <c r="N39" s="405"/>
      <c r="O39" s="405"/>
      <c r="P39" s="405"/>
      <c r="Q39" s="405"/>
      <c r="R39" s="405"/>
      <c r="S39" s="405"/>
      <c r="T39" s="405"/>
      <c r="U39" s="432"/>
      <c r="V39" s="432"/>
      <c r="W39" s="432"/>
      <c r="X39" s="432"/>
      <c r="Y39" s="469"/>
      <c r="Z39" s="623" t="s">
        <v>106</v>
      </c>
      <c r="AA39" s="623"/>
      <c r="AB39" s="623"/>
      <c r="AC39" s="463" t="str">
        <f>IF(units="Select","",AW34)</f>
        <v/>
      </c>
      <c r="AD39" s="463"/>
      <c r="AE39" s="606"/>
      <c r="AF39" s="607"/>
      <c r="AG39" s="607"/>
      <c r="AH39" s="607"/>
      <c r="AI39" s="607"/>
      <c r="AJ39" s="607"/>
      <c r="AK39" s="607"/>
      <c r="AL39" s="608"/>
      <c r="AM39" s="613"/>
      <c r="AQ39" s="167"/>
      <c r="AR39" s="166"/>
      <c r="AS39" s="167"/>
      <c r="AT39" s="170"/>
      <c r="AU39" s="167"/>
      <c r="AV39" s="167"/>
      <c r="AW39" s="167"/>
      <c r="AX39" s="167"/>
      <c r="AY39" s="167"/>
      <c r="AZ39" s="167"/>
      <c r="BA39" s="167"/>
      <c r="BB39" s="167"/>
      <c r="BC39" s="167"/>
      <c r="BD39" s="167"/>
      <c r="BE39" s="167"/>
      <c r="BF39" s="11"/>
      <c r="BG39" s="10"/>
      <c r="BH39" s="10"/>
      <c r="BI39" s="10"/>
      <c r="BJ39" s="10"/>
      <c r="BK39" s="10"/>
    </row>
    <row r="40" spans="1:63" ht="13.65" customHeight="1" x14ac:dyDescent="0.2">
      <c r="A40" s="46">
        <f>ROW()</f>
        <v>40</v>
      </c>
      <c r="B40" s="470"/>
      <c r="C40" s="471"/>
      <c r="D40" s="471"/>
      <c r="E40" s="472"/>
      <c r="F40" s="408" t="s">
        <v>79</v>
      </c>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603"/>
      <c r="AF40" s="604"/>
      <c r="AG40" s="604"/>
      <c r="AH40" s="604"/>
      <c r="AI40" s="604"/>
      <c r="AJ40" s="604"/>
      <c r="AK40" s="604"/>
      <c r="AL40" s="605"/>
      <c r="AM40" s="613"/>
      <c r="AQ40" s="167"/>
      <c r="AR40" s="167"/>
      <c r="AS40" s="167"/>
      <c r="AT40" s="102"/>
      <c r="AU40" s="167"/>
      <c r="AV40" s="167"/>
      <c r="AW40" s="167"/>
      <c r="AX40" s="167"/>
      <c r="AY40" s="167"/>
      <c r="AZ40" s="167"/>
      <c r="BA40" s="167"/>
      <c r="BB40" s="167"/>
      <c r="BC40" s="167"/>
      <c r="BD40" s="167"/>
      <c r="BE40" s="167"/>
      <c r="BF40" s="11"/>
      <c r="BG40" s="10"/>
      <c r="BH40" s="10"/>
      <c r="BI40" s="10"/>
      <c r="BJ40" s="10"/>
      <c r="BK40" s="10"/>
    </row>
    <row r="41" spans="1:63" ht="13.65" customHeight="1" x14ac:dyDescent="0.2">
      <c r="A41" s="46">
        <f>ROW()</f>
        <v>41</v>
      </c>
      <c r="B41" s="459"/>
      <c r="C41" s="460"/>
      <c r="D41" s="460"/>
      <c r="E41" s="461"/>
      <c r="F41" s="405" t="s">
        <v>283</v>
      </c>
      <c r="G41" s="405"/>
      <c r="H41" s="405"/>
      <c r="I41" s="405"/>
      <c r="J41" s="405"/>
      <c r="K41" s="405"/>
      <c r="L41" s="405"/>
      <c r="M41" s="405"/>
      <c r="N41" s="405"/>
      <c r="O41" s="405"/>
      <c r="P41" s="405"/>
      <c r="Q41" s="405"/>
      <c r="R41" s="405"/>
      <c r="S41" s="405"/>
      <c r="T41" s="405"/>
      <c r="U41" s="624" t="s">
        <v>106</v>
      </c>
      <c r="V41" s="624"/>
      <c r="W41" s="624"/>
      <c r="X41" s="624"/>
      <c r="Y41" s="624"/>
      <c r="Z41" s="624"/>
      <c r="AA41" s="624"/>
      <c r="AB41" s="412" t="str">
        <f>IF(units="Select","",AT41)</f>
        <v/>
      </c>
      <c r="AC41" s="412"/>
      <c r="AD41" s="412"/>
      <c r="AE41" s="603"/>
      <c r="AF41" s="604"/>
      <c r="AG41" s="604"/>
      <c r="AH41" s="604"/>
      <c r="AI41" s="604"/>
      <c r="AJ41" s="604"/>
      <c r="AK41" s="604"/>
      <c r="AL41" s="605"/>
      <c r="AM41" s="613"/>
      <c r="AQ41" s="186"/>
      <c r="AR41" s="175" t="s">
        <v>143</v>
      </c>
      <c r="AS41" s="169" t="s">
        <v>142</v>
      </c>
      <c r="AT41" s="200" t="str">
        <f>IF(units=unit_usc,AS41,AR41)</f>
        <v>kg/h</v>
      </c>
      <c r="AU41" s="167"/>
      <c r="AV41" s="167"/>
      <c r="AW41" s="167"/>
      <c r="AX41" s="167"/>
      <c r="AY41" s="167"/>
      <c r="AZ41" s="167"/>
      <c r="BA41" s="167"/>
      <c r="BB41" s="167"/>
      <c r="BC41" s="167"/>
      <c r="BD41" s="167"/>
      <c r="BE41" s="167"/>
      <c r="BF41" s="11"/>
      <c r="BG41" s="10"/>
      <c r="BH41" s="10"/>
      <c r="BI41" s="10"/>
      <c r="BJ41" s="10"/>
      <c r="BK41" s="10"/>
    </row>
    <row r="42" spans="1:63" ht="13.65" customHeight="1" x14ac:dyDescent="0.2">
      <c r="A42" s="46">
        <f>ROW()</f>
        <v>42</v>
      </c>
      <c r="B42" s="473"/>
      <c r="C42" s="474"/>
      <c r="D42" s="474"/>
      <c r="E42" s="475"/>
      <c r="F42" s="476" t="s">
        <v>92</v>
      </c>
      <c r="G42" s="476"/>
      <c r="H42" s="476"/>
      <c r="I42" s="476"/>
      <c r="J42" s="476"/>
      <c r="K42" s="476"/>
      <c r="L42" s="476"/>
      <c r="M42" s="476"/>
      <c r="N42" s="476"/>
      <c r="O42" s="476"/>
      <c r="P42" s="476"/>
      <c r="Q42" s="476"/>
      <c r="R42" s="476"/>
      <c r="S42" s="476"/>
      <c r="T42" s="476"/>
      <c r="U42" s="625" t="s">
        <v>106</v>
      </c>
      <c r="V42" s="625"/>
      <c r="W42" s="625"/>
      <c r="X42" s="625"/>
      <c r="Y42" s="625"/>
      <c r="Z42" s="625"/>
      <c r="AA42" s="625"/>
      <c r="AB42" s="625"/>
      <c r="AC42" s="625"/>
      <c r="AD42" s="625"/>
      <c r="AE42" s="617"/>
      <c r="AF42" s="618"/>
      <c r="AG42" s="618"/>
      <c r="AH42" s="618"/>
      <c r="AI42" s="618"/>
      <c r="AJ42" s="618"/>
      <c r="AK42" s="618"/>
      <c r="AL42" s="619"/>
      <c r="AM42" s="616"/>
      <c r="AQ42" s="167"/>
      <c r="AR42" s="166"/>
      <c r="AS42" s="167"/>
      <c r="AT42" s="167"/>
      <c r="AU42" s="167"/>
      <c r="AV42" s="167"/>
      <c r="AW42" s="167"/>
      <c r="AX42" s="167"/>
      <c r="AY42" s="167"/>
      <c r="AZ42" s="167"/>
      <c r="BA42" s="167"/>
      <c r="BB42" s="167"/>
      <c r="BC42" s="167"/>
      <c r="BD42" s="167"/>
      <c r="BE42" s="167"/>
      <c r="BF42" s="11"/>
      <c r="BG42" s="10"/>
      <c r="BH42" s="10"/>
      <c r="BI42" s="10"/>
      <c r="BJ42" s="10"/>
      <c r="BK42" s="10"/>
    </row>
    <row r="43" spans="1:63" ht="13.2" customHeight="1" x14ac:dyDescent="0.2">
      <c r="A43" s="46">
        <f>ROW()</f>
        <v>43</v>
      </c>
      <c r="B43" s="446"/>
      <c r="C43" s="447"/>
      <c r="D43" s="447"/>
      <c r="E43" s="448"/>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46"/>
      <c r="AF43" s="447"/>
      <c r="AG43" s="447"/>
      <c r="AH43" s="447"/>
      <c r="AI43" s="447"/>
      <c r="AJ43" s="447"/>
      <c r="AK43" s="447"/>
      <c r="AL43" s="448"/>
      <c r="AM43" s="291"/>
      <c r="AQ43" s="167"/>
      <c r="AR43" s="167"/>
      <c r="AS43" s="167"/>
      <c r="AT43" s="167"/>
      <c r="AU43" s="167"/>
      <c r="AV43" s="167"/>
      <c r="AW43" s="167"/>
      <c r="AX43" s="11"/>
      <c r="AY43" s="11"/>
      <c r="AZ43" s="11"/>
      <c r="BA43" s="11"/>
      <c r="BB43" s="10"/>
      <c r="BC43" s="10"/>
      <c r="BD43" s="10"/>
      <c r="BE43" s="10"/>
      <c r="BF43" s="10"/>
    </row>
    <row r="44" spans="1:63" ht="12.75" customHeight="1" x14ac:dyDescent="0.2">
      <c r="A44" s="46">
        <f>ROW()</f>
        <v>44</v>
      </c>
      <c r="B44" s="446"/>
      <c r="C44" s="447"/>
      <c r="D44" s="447"/>
      <c r="E44" s="448"/>
      <c r="F44" s="407"/>
      <c r="G44" s="408"/>
      <c r="H44" s="408"/>
      <c r="I44" s="408"/>
      <c r="J44" s="408"/>
      <c r="K44" s="408"/>
      <c r="L44" s="408"/>
      <c r="M44" s="408"/>
      <c r="N44" s="408"/>
      <c r="O44" s="408"/>
      <c r="P44" s="408"/>
      <c r="Q44" s="408"/>
      <c r="R44" s="408"/>
      <c r="S44" s="408"/>
      <c r="T44" s="408"/>
      <c r="U44" s="453"/>
      <c r="V44" s="453"/>
      <c r="W44" s="453"/>
      <c r="X44" s="453"/>
      <c r="Y44" s="453"/>
      <c r="Z44" s="453"/>
      <c r="AA44" s="453"/>
      <c r="AB44" s="453"/>
      <c r="AC44" s="453"/>
      <c r="AD44" s="455"/>
      <c r="AE44" s="446"/>
      <c r="AF44" s="447"/>
      <c r="AG44" s="447"/>
      <c r="AH44" s="447"/>
      <c r="AI44" s="447"/>
      <c r="AJ44" s="447"/>
      <c r="AK44" s="447"/>
      <c r="AL44" s="448"/>
      <c r="AM44" s="291"/>
      <c r="AQ44" s="6"/>
      <c r="AR44" s="178"/>
      <c r="AS44" s="178"/>
      <c r="AT44" s="178"/>
      <c r="AU44" s="178"/>
      <c r="AV44" s="167"/>
      <c r="AW44" s="167"/>
      <c r="AX44" s="11"/>
      <c r="AY44" s="11"/>
      <c r="AZ44" s="11"/>
      <c r="BA44" s="11"/>
      <c r="BB44" s="10"/>
      <c r="BC44" s="10"/>
      <c r="BD44" s="10"/>
      <c r="BE44" s="10"/>
      <c r="BF44" s="10"/>
    </row>
    <row r="45" spans="1:63" s="35" customFormat="1" ht="12.75" customHeight="1" x14ac:dyDescent="0.2">
      <c r="A45" s="46">
        <f>ROW()</f>
        <v>45</v>
      </c>
      <c r="B45" s="299"/>
      <c r="C45" s="300"/>
      <c r="D45" s="300"/>
      <c r="E45" s="301"/>
      <c r="F45" s="297"/>
      <c r="G45" s="298"/>
      <c r="H45" s="298"/>
      <c r="I45" s="298"/>
      <c r="J45" s="298"/>
      <c r="K45" s="298"/>
      <c r="L45" s="298"/>
      <c r="M45" s="298"/>
      <c r="N45" s="298"/>
      <c r="O45" s="298"/>
      <c r="P45" s="298"/>
      <c r="Q45" s="298"/>
      <c r="R45" s="298"/>
      <c r="S45" s="298"/>
      <c r="T45" s="298"/>
      <c r="U45" s="307"/>
      <c r="V45" s="307"/>
      <c r="W45" s="307"/>
      <c r="X45" s="307"/>
      <c r="Y45" s="307"/>
      <c r="Z45" s="307"/>
      <c r="AA45" s="307"/>
      <c r="AB45" s="307"/>
      <c r="AC45" s="307"/>
      <c r="AD45" s="308"/>
      <c r="AE45" s="299"/>
      <c r="AF45" s="300"/>
      <c r="AG45" s="300"/>
      <c r="AH45" s="300"/>
      <c r="AI45" s="300"/>
      <c r="AJ45" s="300"/>
      <c r="AK45" s="300"/>
      <c r="AL45" s="301"/>
      <c r="AM45" s="291"/>
      <c r="AO45" s="20"/>
      <c r="AQ45" s="6"/>
      <c r="AR45" s="178"/>
      <c r="AS45" s="178"/>
      <c r="AT45" s="178"/>
      <c r="AU45" s="178"/>
      <c r="AV45" s="167"/>
      <c r="AW45" s="167"/>
      <c r="AX45" s="11"/>
      <c r="AY45" s="11"/>
      <c r="AZ45" s="11"/>
      <c r="BA45" s="11"/>
      <c r="BB45" s="10"/>
      <c r="BC45" s="10"/>
      <c r="BD45" s="10"/>
      <c r="BE45" s="10"/>
      <c r="BF45" s="10"/>
    </row>
    <row r="46" spans="1:63" s="35" customFormat="1" ht="12.75" customHeight="1" x14ac:dyDescent="0.2">
      <c r="A46" s="46">
        <f>ROW()</f>
        <v>46</v>
      </c>
      <c r="B46" s="446"/>
      <c r="C46" s="447"/>
      <c r="D46" s="447"/>
      <c r="E46" s="448"/>
      <c r="F46" s="404"/>
      <c r="G46" s="405"/>
      <c r="H46" s="405"/>
      <c r="I46" s="405"/>
      <c r="J46" s="405"/>
      <c r="K46" s="405"/>
      <c r="L46" s="405"/>
      <c r="M46" s="405"/>
      <c r="N46" s="405"/>
      <c r="O46" s="405"/>
      <c r="P46" s="405"/>
      <c r="Q46" s="405"/>
      <c r="R46" s="405"/>
      <c r="S46" s="405"/>
      <c r="T46" s="405"/>
      <c r="U46" s="307"/>
      <c r="V46" s="307"/>
      <c r="W46" s="307"/>
      <c r="X46" s="307"/>
      <c r="Y46" s="307"/>
      <c r="Z46" s="307"/>
      <c r="AA46" s="307"/>
      <c r="AB46" s="307"/>
      <c r="AC46" s="307"/>
      <c r="AD46" s="308"/>
      <c r="AE46" s="446"/>
      <c r="AF46" s="447"/>
      <c r="AG46" s="447"/>
      <c r="AH46" s="447"/>
      <c r="AI46" s="447"/>
      <c r="AJ46" s="447"/>
      <c r="AK46" s="447"/>
      <c r="AL46" s="448"/>
      <c r="AM46" s="291"/>
      <c r="AO46" s="20"/>
      <c r="AQ46" s="167"/>
      <c r="AR46" s="178"/>
      <c r="AS46" s="178"/>
      <c r="AT46" s="178"/>
      <c r="AU46" s="178"/>
      <c r="AV46" s="167"/>
      <c r="AW46" s="167"/>
      <c r="AX46" s="11"/>
      <c r="AY46" s="11"/>
      <c r="AZ46" s="11"/>
      <c r="BA46" s="11"/>
      <c r="BB46" s="10"/>
      <c r="BC46" s="10"/>
      <c r="BD46" s="10"/>
      <c r="BE46" s="10"/>
      <c r="BF46" s="10"/>
    </row>
    <row r="47" spans="1:63" ht="13.65" customHeight="1" x14ac:dyDescent="0.2">
      <c r="A47" s="46">
        <f>ROW()</f>
        <v>47</v>
      </c>
      <c r="B47" s="446"/>
      <c r="C47" s="447"/>
      <c r="D47" s="447"/>
      <c r="E47" s="448"/>
      <c r="F47" s="404"/>
      <c r="G47" s="405"/>
      <c r="H47" s="405"/>
      <c r="I47" s="405"/>
      <c r="J47" s="405"/>
      <c r="K47" s="405"/>
      <c r="L47" s="405"/>
      <c r="M47" s="405"/>
      <c r="N47" s="405"/>
      <c r="O47" s="405"/>
      <c r="P47" s="405"/>
      <c r="Q47" s="405"/>
      <c r="R47" s="405"/>
      <c r="S47" s="405"/>
      <c r="T47" s="405"/>
      <c r="U47" s="453"/>
      <c r="V47" s="453"/>
      <c r="W47" s="453"/>
      <c r="X47" s="453"/>
      <c r="Y47" s="453"/>
      <c r="Z47" s="453"/>
      <c r="AA47" s="453"/>
      <c r="AB47" s="432"/>
      <c r="AC47" s="432"/>
      <c r="AD47" s="469"/>
      <c r="AE47" s="446"/>
      <c r="AF47" s="447"/>
      <c r="AG47" s="447"/>
      <c r="AH47" s="447"/>
      <c r="AI47" s="447"/>
      <c r="AJ47" s="447"/>
      <c r="AK47" s="447"/>
      <c r="AL47" s="448"/>
      <c r="AM47" s="291"/>
      <c r="AQ47" s="167"/>
      <c r="AR47" s="178"/>
      <c r="AS47" s="178"/>
      <c r="AT47" s="167"/>
      <c r="AU47" s="167"/>
      <c r="AV47" s="167"/>
      <c r="AW47" s="167"/>
      <c r="AX47" s="11"/>
      <c r="AY47" s="11"/>
      <c r="AZ47" s="11"/>
      <c r="BA47" s="11"/>
      <c r="BB47" s="10"/>
      <c r="BC47" s="10"/>
      <c r="BD47" s="10"/>
      <c r="BE47" s="10"/>
      <c r="BF47" s="10"/>
    </row>
    <row r="48" spans="1:63" ht="13.65" customHeight="1" x14ac:dyDescent="0.2">
      <c r="A48" s="46">
        <f>ROW()</f>
        <v>48</v>
      </c>
      <c r="B48" s="446"/>
      <c r="C48" s="447"/>
      <c r="D48" s="447"/>
      <c r="E48" s="448"/>
      <c r="F48" s="404"/>
      <c r="G48" s="405"/>
      <c r="H48" s="405"/>
      <c r="I48" s="405"/>
      <c r="J48" s="405"/>
      <c r="K48" s="405"/>
      <c r="L48" s="405"/>
      <c r="M48" s="405"/>
      <c r="N48" s="405"/>
      <c r="O48" s="405"/>
      <c r="P48" s="405"/>
      <c r="Q48" s="405"/>
      <c r="R48" s="405"/>
      <c r="S48" s="405"/>
      <c r="T48" s="405"/>
      <c r="U48" s="453"/>
      <c r="V48" s="453"/>
      <c r="W48" s="453"/>
      <c r="X48" s="453"/>
      <c r="Y48" s="453"/>
      <c r="Z48" s="453"/>
      <c r="AA48" s="453"/>
      <c r="AB48" s="453"/>
      <c r="AC48" s="453"/>
      <c r="AD48" s="455"/>
      <c r="AE48" s="446"/>
      <c r="AF48" s="447"/>
      <c r="AG48" s="447"/>
      <c r="AH48" s="447"/>
      <c r="AI48" s="447"/>
      <c r="AJ48" s="447"/>
      <c r="AK48" s="447"/>
      <c r="AL48" s="448"/>
      <c r="AM48" s="291"/>
      <c r="AQ48" s="167"/>
      <c r="AR48" s="178"/>
      <c r="AS48" s="178"/>
      <c r="AT48" s="167"/>
      <c r="AU48" s="167"/>
      <c r="AV48" s="167"/>
      <c r="AW48" s="167"/>
      <c r="AX48" s="11"/>
      <c r="AY48" s="11"/>
      <c r="AZ48" s="11"/>
      <c r="BA48" s="11"/>
      <c r="BB48" s="10"/>
      <c r="BC48" s="10"/>
      <c r="BD48" s="10"/>
      <c r="BE48" s="10"/>
      <c r="BF48" s="10"/>
    </row>
    <row r="49" spans="1:58" ht="13.65" customHeight="1" x14ac:dyDescent="0.2">
      <c r="A49" s="46">
        <f>ROW()</f>
        <v>49</v>
      </c>
      <c r="B49" s="446"/>
      <c r="C49" s="447"/>
      <c r="D49" s="447"/>
      <c r="E49" s="448"/>
      <c r="F49" s="404"/>
      <c r="G49" s="405"/>
      <c r="H49" s="405"/>
      <c r="I49" s="405"/>
      <c r="J49" s="405"/>
      <c r="K49" s="405"/>
      <c r="L49" s="405"/>
      <c r="M49" s="405"/>
      <c r="N49" s="405"/>
      <c r="O49" s="405"/>
      <c r="P49" s="405"/>
      <c r="Q49" s="405"/>
      <c r="R49" s="405"/>
      <c r="S49" s="405"/>
      <c r="T49" s="405"/>
      <c r="U49" s="453"/>
      <c r="V49" s="453"/>
      <c r="W49" s="453"/>
      <c r="X49" s="453"/>
      <c r="Y49" s="453"/>
      <c r="Z49" s="453"/>
      <c r="AA49" s="453"/>
      <c r="AB49" s="453"/>
      <c r="AC49" s="453"/>
      <c r="AD49" s="455"/>
      <c r="AE49" s="446"/>
      <c r="AF49" s="447"/>
      <c r="AG49" s="447"/>
      <c r="AH49" s="447"/>
      <c r="AI49" s="447"/>
      <c r="AJ49" s="447"/>
      <c r="AK49" s="447"/>
      <c r="AL49" s="448"/>
      <c r="AM49" s="291"/>
      <c r="AQ49" s="167"/>
      <c r="AR49" s="178"/>
      <c r="AS49" s="178"/>
      <c r="AT49" s="167"/>
      <c r="AU49" s="167"/>
      <c r="AV49" s="167"/>
      <c r="AW49" s="167"/>
      <c r="AX49" s="11"/>
      <c r="AY49" s="11"/>
      <c r="AZ49" s="11"/>
      <c r="BA49" s="11"/>
      <c r="BB49" s="10"/>
      <c r="BC49" s="10"/>
      <c r="BD49" s="10"/>
      <c r="BE49" s="10"/>
      <c r="BF49" s="10"/>
    </row>
    <row r="50" spans="1:58" s="35" customFormat="1" ht="13.65" customHeight="1" x14ac:dyDescent="0.2">
      <c r="A50" s="46">
        <f>ROW()</f>
        <v>50</v>
      </c>
      <c r="B50" s="299"/>
      <c r="C50" s="300"/>
      <c r="D50" s="300"/>
      <c r="E50" s="301"/>
      <c r="F50" s="294"/>
      <c r="G50" s="295"/>
      <c r="H50" s="295"/>
      <c r="I50" s="295"/>
      <c r="J50" s="295"/>
      <c r="K50" s="295"/>
      <c r="L50" s="295"/>
      <c r="M50" s="295"/>
      <c r="N50" s="295"/>
      <c r="O50" s="295"/>
      <c r="P50" s="295"/>
      <c r="Q50" s="295"/>
      <c r="R50" s="295"/>
      <c r="S50" s="295"/>
      <c r="T50" s="295"/>
      <c r="U50" s="307"/>
      <c r="V50" s="307"/>
      <c r="W50" s="307"/>
      <c r="X50" s="307"/>
      <c r="Y50" s="307"/>
      <c r="Z50" s="307"/>
      <c r="AA50" s="307"/>
      <c r="AB50" s="307"/>
      <c r="AC50" s="307"/>
      <c r="AD50" s="308"/>
      <c r="AE50" s="299"/>
      <c r="AF50" s="300"/>
      <c r="AG50" s="300"/>
      <c r="AH50" s="300"/>
      <c r="AI50" s="300"/>
      <c r="AJ50" s="300"/>
      <c r="AK50" s="300"/>
      <c r="AL50" s="301"/>
      <c r="AM50" s="291"/>
      <c r="AO50" s="20"/>
      <c r="AQ50" s="167"/>
      <c r="AR50" s="178"/>
      <c r="AS50" s="178"/>
      <c r="AT50" s="167"/>
      <c r="AU50" s="167"/>
      <c r="AV50" s="167"/>
      <c r="AW50" s="167"/>
      <c r="AX50" s="11"/>
      <c r="AY50" s="11"/>
      <c r="AZ50" s="11"/>
      <c r="BA50" s="11"/>
      <c r="BB50" s="10"/>
      <c r="BC50" s="10"/>
      <c r="BD50" s="10"/>
      <c r="BE50" s="10"/>
      <c r="BF50" s="10"/>
    </row>
    <row r="51" spans="1:58" s="35" customFormat="1" ht="13.65" customHeight="1" x14ac:dyDescent="0.2">
      <c r="A51" s="46">
        <f>ROW()</f>
        <v>51</v>
      </c>
      <c r="B51" s="299"/>
      <c r="C51" s="300"/>
      <c r="D51" s="300"/>
      <c r="E51" s="301"/>
      <c r="F51" s="294"/>
      <c r="G51" s="295"/>
      <c r="H51" s="295"/>
      <c r="I51" s="295"/>
      <c r="J51" s="295"/>
      <c r="K51" s="295"/>
      <c r="L51" s="295"/>
      <c r="M51" s="295"/>
      <c r="N51" s="295"/>
      <c r="O51" s="295"/>
      <c r="P51" s="295"/>
      <c r="Q51" s="295"/>
      <c r="R51" s="295"/>
      <c r="S51" s="295"/>
      <c r="T51" s="295"/>
      <c r="U51" s="307"/>
      <c r="V51" s="307"/>
      <c r="W51" s="307"/>
      <c r="X51" s="307"/>
      <c r="Y51" s="307"/>
      <c r="Z51" s="307"/>
      <c r="AA51" s="307"/>
      <c r="AB51" s="307"/>
      <c r="AC51" s="307"/>
      <c r="AD51" s="308"/>
      <c r="AE51" s="299"/>
      <c r="AF51" s="300"/>
      <c r="AG51" s="300"/>
      <c r="AH51" s="300"/>
      <c r="AI51" s="300"/>
      <c r="AJ51" s="300"/>
      <c r="AK51" s="300"/>
      <c r="AL51" s="301"/>
      <c r="AM51" s="291"/>
      <c r="AO51" s="20"/>
      <c r="AQ51" s="167"/>
      <c r="AR51" s="178"/>
      <c r="AS51" s="178"/>
      <c r="AT51" s="167"/>
      <c r="AU51" s="167"/>
      <c r="AV51" s="167"/>
      <c r="AW51" s="167"/>
      <c r="AX51" s="11"/>
      <c r="AY51" s="11"/>
      <c r="AZ51" s="11"/>
      <c r="BA51" s="11"/>
      <c r="BB51" s="10"/>
      <c r="BC51" s="10"/>
      <c r="BD51" s="10"/>
      <c r="BE51" s="10"/>
      <c r="BF51" s="10"/>
    </row>
    <row r="52" spans="1:58" s="35" customFormat="1" ht="13.65" customHeight="1" x14ac:dyDescent="0.2">
      <c r="A52" s="46">
        <f>ROW()</f>
        <v>52</v>
      </c>
      <c r="B52" s="299"/>
      <c r="C52" s="300"/>
      <c r="D52" s="300"/>
      <c r="E52" s="301"/>
      <c r="F52" s="294"/>
      <c r="G52" s="295"/>
      <c r="H52" s="295"/>
      <c r="I52" s="295"/>
      <c r="J52" s="295"/>
      <c r="K52" s="295"/>
      <c r="L52" s="295"/>
      <c r="M52" s="295"/>
      <c r="N52" s="295"/>
      <c r="O52" s="295"/>
      <c r="P52" s="295"/>
      <c r="Q52" s="295"/>
      <c r="R52" s="295"/>
      <c r="S52" s="295"/>
      <c r="T52" s="295"/>
      <c r="U52" s="307"/>
      <c r="V52" s="307"/>
      <c r="W52" s="307"/>
      <c r="X52" s="307"/>
      <c r="Y52" s="307"/>
      <c r="Z52" s="307"/>
      <c r="AA52" s="307"/>
      <c r="AB52" s="307"/>
      <c r="AC52" s="307"/>
      <c r="AD52" s="308"/>
      <c r="AE52" s="299"/>
      <c r="AF52" s="300"/>
      <c r="AG52" s="300"/>
      <c r="AH52" s="300"/>
      <c r="AI52" s="300"/>
      <c r="AJ52" s="300"/>
      <c r="AK52" s="300"/>
      <c r="AL52" s="301"/>
      <c r="AM52" s="291"/>
      <c r="AO52" s="20"/>
      <c r="AQ52" s="167"/>
      <c r="AR52" s="178"/>
      <c r="AS52" s="178"/>
      <c r="AT52" s="167"/>
      <c r="AU52" s="167"/>
      <c r="AV52" s="167"/>
      <c r="AW52" s="167"/>
      <c r="AX52" s="11"/>
      <c r="AY52" s="11"/>
      <c r="AZ52" s="11"/>
      <c r="BA52" s="11"/>
      <c r="BB52" s="10"/>
      <c r="BC52" s="10"/>
      <c r="BD52" s="10"/>
      <c r="BE52" s="10"/>
      <c r="BF52" s="10"/>
    </row>
    <row r="53" spans="1:58" ht="12.75" customHeight="1" x14ac:dyDescent="0.2">
      <c r="A53" s="46">
        <f>ROW()</f>
        <v>53</v>
      </c>
      <c r="B53" s="446"/>
      <c r="C53" s="447"/>
      <c r="D53" s="447"/>
      <c r="E53" s="448"/>
      <c r="F53" s="449"/>
      <c r="G53" s="450"/>
      <c r="H53" s="450"/>
      <c r="I53" s="450"/>
      <c r="J53" s="450"/>
      <c r="K53" s="450"/>
      <c r="L53" s="450"/>
      <c r="M53" s="450"/>
      <c r="N53" s="450"/>
      <c r="O53" s="450"/>
      <c r="P53" s="450"/>
      <c r="Q53" s="450"/>
      <c r="R53" s="450"/>
      <c r="S53" s="450"/>
      <c r="T53" s="450"/>
      <c r="U53" s="453"/>
      <c r="V53" s="453"/>
      <c r="W53" s="453"/>
      <c r="X53" s="453"/>
      <c r="Y53" s="453"/>
      <c r="Z53" s="453"/>
      <c r="AA53" s="453"/>
      <c r="AB53" s="453"/>
      <c r="AC53" s="453"/>
      <c r="AD53" s="455"/>
      <c r="AE53" s="446"/>
      <c r="AF53" s="447"/>
      <c r="AG53" s="447"/>
      <c r="AH53" s="447"/>
      <c r="AI53" s="447"/>
      <c r="AJ53" s="447"/>
      <c r="AK53" s="447"/>
      <c r="AL53" s="448"/>
      <c r="AM53" s="291"/>
      <c r="AQ53" s="167"/>
      <c r="AR53" s="178"/>
      <c r="AS53" s="178"/>
      <c r="AT53" s="167"/>
      <c r="AU53" s="167"/>
      <c r="AV53" s="167"/>
      <c r="AW53" s="167"/>
      <c r="AX53" s="11"/>
      <c r="AY53" s="11"/>
      <c r="AZ53" s="11"/>
      <c r="BA53" s="11"/>
      <c r="BB53" s="10"/>
      <c r="BC53" s="10"/>
      <c r="BD53" s="10"/>
      <c r="BE53" s="10"/>
      <c r="BF53" s="10"/>
    </row>
    <row r="54" spans="1:58" s="35" customFormat="1" ht="12.75" customHeight="1" x14ac:dyDescent="0.2">
      <c r="A54" s="46">
        <f>ROW()</f>
        <v>54</v>
      </c>
      <c r="B54" s="446"/>
      <c r="C54" s="447"/>
      <c r="D54" s="447"/>
      <c r="E54" s="448"/>
      <c r="F54" s="449"/>
      <c r="G54" s="450"/>
      <c r="H54" s="450"/>
      <c r="I54" s="450"/>
      <c r="J54" s="450"/>
      <c r="K54" s="450"/>
      <c r="L54" s="450"/>
      <c r="M54" s="450"/>
      <c r="N54" s="450"/>
      <c r="O54" s="450"/>
      <c r="P54" s="450"/>
      <c r="Q54" s="450"/>
      <c r="R54" s="450"/>
      <c r="S54" s="450"/>
      <c r="T54" s="450"/>
      <c r="U54" s="309"/>
      <c r="V54" s="309"/>
      <c r="W54" s="309"/>
      <c r="X54" s="309"/>
      <c r="Y54" s="309"/>
      <c r="Z54" s="309"/>
      <c r="AA54" s="309"/>
      <c r="AB54" s="309"/>
      <c r="AC54" s="309"/>
      <c r="AD54" s="310"/>
      <c r="AE54" s="446"/>
      <c r="AF54" s="447"/>
      <c r="AG54" s="447"/>
      <c r="AH54" s="447"/>
      <c r="AI54" s="447"/>
      <c r="AJ54" s="447"/>
      <c r="AK54" s="447"/>
      <c r="AL54" s="448"/>
      <c r="AM54" s="291"/>
      <c r="AO54" s="20"/>
      <c r="AQ54" s="167"/>
      <c r="AR54" s="178"/>
      <c r="AS54" s="178"/>
      <c r="AT54" s="167"/>
      <c r="AU54" s="167"/>
      <c r="AV54" s="167"/>
      <c r="AW54" s="167"/>
      <c r="AX54" s="11"/>
      <c r="AY54" s="11"/>
      <c r="AZ54" s="11"/>
      <c r="BA54" s="11"/>
      <c r="BB54" s="10"/>
      <c r="BC54" s="10"/>
      <c r="BD54" s="10"/>
      <c r="BE54" s="10"/>
      <c r="BF54" s="10"/>
    </row>
    <row r="55" spans="1:58" s="35" customFormat="1" ht="12.75" customHeight="1" x14ac:dyDescent="0.2">
      <c r="A55" s="46">
        <f>ROW()</f>
        <v>55</v>
      </c>
      <c r="B55" s="446"/>
      <c r="C55" s="447"/>
      <c r="D55" s="447"/>
      <c r="E55" s="448"/>
      <c r="F55" s="449"/>
      <c r="G55" s="450"/>
      <c r="H55" s="450"/>
      <c r="I55" s="450"/>
      <c r="J55" s="450"/>
      <c r="K55" s="450"/>
      <c r="L55" s="450"/>
      <c r="M55" s="450"/>
      <c r="N55" s="450"/>
      <c r="O55" s="450"/>
      <c r="P55" s="450"/>
      <c r="Q55" s="450"/>
      <c r="R55" s="450"/>
      <c r="S55" s="450"/>
      <c r="T55" s="450"/>
      <c r="U55" s="309"/>
      <c r="V55" s="309"/>
      <c r="W55" s="309"/>
      <c r="X55" s="309"/>
      <c r="Y55" s="309"/>
      <c r="Z55" s="309"/>
      <c r="AA55" s="309"/>
      <c r="AB55" s="309"/>
      <c r="AC55" s="309"/>
      <c r="AD55" s="310"/>
      <c r="AE55" s="446"/>
      <c r="AF55" s="447"/>
      <c r="AG55" s="447"/>
      <c r="AH55" s="447"/>
      <c r="AI55" s="447"/>
      <c r="AJ55" s="447"/>
      <c r="AK55" s="447"/>
      <c r="AL55" s="448"/>
      <c r="AM55" s="291"/>
      <c r="AO55" s="20"/>
      <c r="AQ55" s="167"/>
      <c r="AR55" s="178"/>
      <c r="AS55" s="178"/>
      <c r="AT55" s="167"/>
      <c r="AU55" s="167"/>
      <c r="AV55" s="167"/>
      <c r="AW55" s="167"/>
      <c r="AX55" s="11"/>
      <c r="AY55" s="11"/>
      <c r="AZ55" s="11"/>
      <c r="BA55" s="11"/>
      <c r="BB55" s="10"/>
      <c r="BC55" s="10"/>
      <c r="BD55" s="10"/>
      <c r="BE55" s="10"/>
      <c r="BF55" s="10"/>
    </row>
    <row r="56" spans="1:58" ht="13.5" customHeight="1" x14ac:dyDescent="0.2">
      <c r="A56" s="46">
        <f>ROW()</f>
        <v>56</v>
      </c>
      <c r="B56" s="446"/>
      <c r="C56" s="447"/>
      <c r="D56" s="447"/>
      <c r="E56" s="448"/>
      <c r="F56" s="404"/>
      <c r="G56" s="405"/>
      <c r="H56" s="405"/>
      <c r="I56" s="405"/>
      <c r="J56" s="405"/>
      <c r="K56" s="405"/>
      <c r="L56" s="405"/>
      <c r="M56" s="405"/>
      <c r="N56" s="405"/>
      <c r="O56" s="405"/>
      <c r="P56" s="405"/>
      <c r="Q56" s="405"/>
      <c r="R56" s="405"/>
      <c r="S56" s="405"/>
      <c r="T56" s="405"/>
      <c r="U56" s="477"/>
      <c r="V56" s="477"/>
      <c r="W56" s="477"/>
      <c r="X56" s="477"/>
      <c r="Y56" s="477"/>
      <c r="Z56" s="477"/>
      <c r="AA56" s="477"/>
      <c r="AB56" s="477"/>
      <c r="AC56" s="477"/>
      <c r="AD56" s="478"/>
      <c r="AE56" s="446"/>
      <c r="AF56" s="447"/>
      <c r="AG56" s="447"/>
      <c r="AH56" s="447"/>
      <c r="AI56" s="447"/>
      <c r="AJ56" s="447"/>
      <c r="AK56" s="447"/>
      <c r="AL56" s="448"/>
      <c r="AM56" s="291"/>
      <c r="AQ56" s="88"/>
      <c r="AR56" s="210"/>
      <c r="AS56" s="173"/>
      <c r="AT56" s="173"/>
      <c r="AU56" s="173"/>
      <c r="AV56" s="11"/>
      <c r="AW56" s="11"/>
      <c r="AX56" s="11"/>
      <c r="AY56" s="11"/>
      <c r="AZ56" s="11"/>
      <c r="BA56" s="11"/>
      <c r="BB56" s="10"/>
      <c r="BC56" s="10"/>
      <c r="BD56" s="10"/>
      <c r="BE56" s="10"/>
      <c r="BF56" s="10"/>
    </row>
    <row r="57" spans="1:58" ht="13.65" customHeight="1" x14ac:dyDescent="0.2">
      <c r="A57" s="46">
        <f>ROW()</f>
        <v>57</v>
      </c>
      <c r="B57" s="446"/>
      <c r="C57" s="447"/>
      <c r="D57" s="447"/>
      <c r="E57" s="448"/>
      <c r="F57" s="404"/>
      <c r="G57" s="405"/>
      <c r="H57" s="405"/>
      <c r="I57" s="405"/>
      <c r="J57" s="405"/>
      <c r="K57" s="405"/>
      <c r="L57" s="405"/>
      <c r="M57" s="405"/>
      <c r="N57" s="405"/>
      <c r="O57" s="405"/>
      <c r="P57" s="405"/>
      <c r="Q57" s="405"/>
      <c r="R57" s="405"/>
      <c r="S57" s="405"/>
      <c r="T57" s="405"/>
      <c r="U57" s="453"/>
      <c r="V57" s="453"/>
      <c r="W57" s="453"/>
      <c r="X57" s="453"/>
      <c r="Y57" s="453"/>
      <c r="Z57" s="453"/>
      <c r="AA57" s="453"/>
      <c r="AB57" s="453"/>
      <c r="AC57" s="453"/>
      <c r="AD57" s="455"/>
      <c r="AE57" s="446"/>
      <c r="AF57" s="447"/>
      <c r="AG57" s="447"/>
      <c r="AH57" s="447"/>
      <c r="AI57" s="447"/>
      <c r="AJ57" s="447"/>
      <c r="AK57" s="447"/>
      <c r="AL57" s="448"/>
      <c r="AM57" s="291"/>
      <c r="AQ57" s="167"/>
      <c r="AR57" s="178"/>
      <c r="AS57" s="178"/>
      <c r="AT57" s="167"/>
      <c r="AU57" s="167"/>
      <c r="AV57" s="167"/>
      <c r="AW57" s="167"/>
      <c r="AX57" s="11"/>
      <c r="AY57" s="11"/>
      <c r="AZ57" s="11"/>
      <c r="BA57" s="11"/>
      <c r="BB57" s="10"/>
      <c r="BC57" s="10"/>
      <c r="BD57" s="10"/>
      <c r="BE57" s="10"/>
      <c r="BF57" s="10"/>
    </row>
    <row r="58" spans="1:58" ht="13.65" customHeight="1" x14ac:dyDescent="0.2">
      <c r="A58" s="46">
        <f>ROW()</f>
        <v>58</v>
      </c>
      <c r="B58" s="446"/>
      <c r="C58" s="447"/>
      <c r="D58" s="447"/>
      <c r="E58" s="448"/>
      <c r="F58" s="404"/>
      <c r="G58" s="405"/>
      <c r="H58" s="405"/>
      <c r="I58" s="405"/>
      <c r="J58" s="405"/>
      <c r="K58" s="405"/>
      <c r="L58" s="405"/>
      <c r="M58" s="405"/>
      <c r="N58" s="405"/>
      <c r="O58" s="405"/>
      <c r="P58" s="405"/>
      <c r="Q58" s="405"/>
      <c r="R58" s="405"/>
      <c r="S58" s="405"/>
      <c r="T58" s="405"/>
      <c r="U58" s="433"/>
      <c r="V58" s="433"/>
      <c r="W58" s="433"/>
      <c r="X58" s="433"/>
      <c r="Y58" s="433"/>
      <c r="Z58" s="433"/>
      <c r="AA58" s="433"/>
      <c r="AB58" s="433"/>
      <c r="AC58" s="433"/>
      <c r="AD58" s="451"/>
      <c r="AE58" s="446"/>
      <c r="AF58" s="447"/>
      <c r="AG58" s="447"/>
      <c r="AH58" s="447"/>
      <c r="AI58" s="447"/>
      <c r="AJ58" s="447"/>
      <c r="AK58" s="447"/>
      <c r="AL58" s="448"/>
      <c r="AM58" s="291"/>
      <c r="AQ58" s="167"/>
      <c r="AR58" s="178"/>
      <c r="AS58" s="178"/>
      <c r="AT58" s="167"/>
      <c r="AU58" s="167"/>
      <c r="AV58" s="167"/>
      <c r="AW58" s="167"/>
      <c r="AX58" s="11"/>
      <c r="AY58" s="11"/>
      <c r="AZ58" s="11"/>
      <c r="BA58" s="11"/>
      <c r="BB58" s="10"/>
      <c r="BC58" s="10"/>
      <c r="BD58" s="10"/>
      <c r="BE58" s="10"/>
      <c r="BF58" s="10"/>
    </row>
    <row r="59" spans="1:58" ht="13.65" customHeight="1" x14ac:dyDescent="0.2">
      <c r="A59" s="46">
        <f>ROW()</f>
        <v>59</v>
      </c>
      <c r="B59" s="446"/>
      <c r="C59" s="447"/>
      <c r="D59" s="447"/>
      <c r="E59" s="448"/>
      <c r="F59" s="404"/>
      <c r="G59" s="405"/>
      <c r="H59" s="405"/>
      <c r="I59" s="405"/>
      <c r="J59" s="405"/>
      <c r="K59" s="405"/>
      <c r="L59" s="405"/>
      <c r="M59" s="405"/>
      <c r="N59" s="405"/>
      <c r="O59" s="405"/>
      <c r="P59" s="405"/>
      <c r="Q59" s="405"/>
      <c r="R59" s="405"/>
      <c r="S59" s="405"/>
      <c r="T59" s="405"/>
      <c r="U59" s="433"/>
      <c r="V59" s="433"/>
      <c r="W59" s="433"/>
      <c r="X59" s="433"/>
      <c r="Y59" s="433"/>
      <c r="Z59" s="433"/>
      <c r="AA59" s="433"/>
      <c r="AB59" s="433"/>
      <c r="AC59" s="433"/>
      <c r="AD59" s="451"/>
      <c r="AE59" s="446"/>
      <c r="AF59" s="447"/>
      <c r="AG59" s="447"/>
      <c r="AH59" s="447"/>
      <c r="AI59" s="447"/>
      <c r="AJ59" s="447"/>
      <c r="AK59" s="447"/>
      <c r="AL59" s="448"/>
      <c r="AM59" s="291"/>
      <c r="AQ59" s="167"/>
      <c r="AR59" s="178"/>
      <c r="AS59" s="178"/>
      <c r="AT59" s="178"/>
      <c r="AU59" s="167"/>
      <c r="AV59" s="167"/>
      <c r="AW59" s="167"/>
      <c r="AX59" s="11"/>
      <c r="AY59" s="11"/>
      <c r="AZ59" s="11"/>
      <c r="BA59" s="11"/>
      <c r="BB59" s="10"/>
      <c r="BC59" s="10"/>
      <c r="BD59" s="10"/>
      <c r="BE59" s="10"/>
      <c r="BF59" s="10"/>
    </row>
    <row r="60" spans="1:58" ht="13.65" customHeight="1" x14ac:dyDescent="0.2">
      <c r="A60" s="46">
        <f>ROW()</f>
        <v>60</v>
      </c>
      <c r="B60" s="446"/>
      <c r="C60" s="447"/>
      <c r="D60" s="447"/>
      <c r="E60" s="448"/>
      <c r="F60" s="404"/>
      <c r="G60" s="405"/>
      <c r="H60" s="405"/>
      <c r="I60" s="405"/>
      <c r="J60" s="405"/>
      <c r="K60" s="405"/>
      <c r="L60" s="405"/>
      <c r="M60" s="405"/>
      <c r="N60" s="405"/>
      <c r="O60" s="405"/>
      <c r="P60" s="405"/>
      <c r="Q60" s="405"/>
      <c r="R60" s="405"/>
      <c r="S60" s="405"/>
      <c r="T60" s="405"/>
      <c r="U60" s="452"/>
      <c r="V60" s="453"/>
      <c r="W60" s="453"/>
      <c r="X60" s="453"/>
      <c r="Y60" s="453"/>
      <c r="Z60" s="453"/>
      <c r="AA60" s="453"/>
      <c r="AB60" s="432"/>
      <c r="AC60" s="432"/>
      <c r="AD60" s="432"/>
      <c r="AE60" s="446"/>
      <c r="AF60" s="447"/>
      <c r="AG60" s="447"/>
      <c r="AH60" s="447"/>
      <c r="AI60" s="447"/>
      <c r="AJ60" s="447"/>
      <c r="AK60" s="447"/>
      <c r="AL60" s="448"/>
      <c r="AM60" s="291"/>
      <c r="AQ60" s="167"/>
      <c r="AR60" s="178"/>
      <c r="AS60" s="178"/>
      <c r="AT60" s="167"/>
      <c r="AU60" s="167"/>
      <c r="AV60" s="167"/>
      <c r="AW60" s="167"/>
      <c r="AX60" s="11"/>
      <c r="AY60" s="11"/>
      <c r="AZ60" s="11"/>
      <c r="BA60" s="11"/>
      <c r="BB60" s="10"/>
      <c r="BC60" s="10"/>
      <c r="BD60" s="10"/>
      <c r="BE60" s="10"/>
      <c r="BF60" s="10"/>
    </row>
    <row r="61" spans="1:58" ht="13.65" customHeight="1" x14ac:dyDescent="0.2">
      <c r="A61" s="46">
        <f>ROW()</f>
        <v>61</v>
      </c>
      <c r="B61" s="446"/>
      <c r="C61" s="447"/>
      <c r="D61" s="447"/>
      <c r="E61" s="448"/>
      <c r="F61" s="405"/>
      <c r="G61" s="405"/>
      <c r="H61" s="405"/>
      <c r="I61" s="405"/>
      <c r="J61" s="405"/>
      <c r="K61" s="482"/>
      <c r="L61" s="482"/>
      <c r="M61" s="482"/>
      <c r="N61" s="482"/>
      <c r="O61" s="482"/>
      <c r="P61" s="482"/>
      <c r="Q61" s="58"/>
      <c r="R61" s="433"/>
      <c r="S61" s="433"/>
      <c r="T61" s="433"/>
      <c r="U61" s="433"/>
      <c r="V61" s="433"/>
      <c r="W61" s="433"/>
      <c r="X61" s="285"/>
      <c r="Y61" s="433"/>
      <c r="Z61" s="433"/>
      <c r="AA61" s="433"/>
      <c r="AB61" s="433"/>
      <c r="AC61" s="433"/>
      <c r="AD61" s="433"/>
      <c r="AE61" s="446"/>
      <c r="AF61" s="447"/>
      <c r="AG61" s="447"/>
      <c r="AH61" s="447"/>
      <c r="AI61" s="447"/>
      <c r="AJ61" s="447"/>
      <c r="AK61" s="447"/>
      <c r="AL61" s="448"/>
      <c r="AM61" s="291"/>
      <c r="AQ61" s="167"/>
      <c r="AR61" s="210"/>
      <c r="AS61" s="210"/>
      <c r="AT61" s="178"/>
      <c r="AU61" s="167"/>
      <c r="AV61" s="166"/>
      <c r="AW61" s="167"/>
      <c r="AX61" s="11"/>
      <c r="AY61" s="11"/>
      <c r="AZ61" s="12"/>
      <c r="BA61" s="11"/>
      <c r="BB61" s="10"/>
      <c r="BC61" s="10"/>
      <c r="BD61" s="10"/>
      <c r="BE61" s="10"/>
      <c r="BF61" s="10"/>
    </row>
    <row r="62" spans="1:58" ht="13.65" customHeight="1" thickBot="1" x14ac:dyDescent="0.25">
      <c r="A62" s="46">
        <f>ROW()</f>
        <v>62</v>
      </c>
      <c r="B62" s="446"/>
      <c r="C62" s="447"/>
      <c r="D62" s="447"/>
      <c r="E62" s="448"/>
      <c r="F62" s="405"/>
      <c r="G62" s="405"/>
      <c r="H62" s="405"/>
      <c r="I62" s="405"/>
      <c r="J62" s="405"/>
      <c r="K62" s="405"/>
      <c r="L62" s="405"/>
      <c r="M62" s="405"/>
      <c r="N62" s="405"/>
      <c r="O62" s="405"/>
      <c r="P62" s="405"/>
      <c r="Q62" s="405"/>
      <c r="R62" s="405"/>
      <c r="S62" s="405"/>
      <c r="T62" s="405"/>
      <c r="U62" s="452"/>
      <c r="V62" s="453"/>
      <c r="W62" s="453"/>
      <c r="X62" s="453"/>
      <c r="Y62" s="453"/>
      <c r="Z62" s="453"/>
      <c r="AA62" s="453"/>
      <c r="AB62" s="432"/>
      <c r="AC62" s="432"/>
      <c r="AD62" s="432"/>
      <c r="AE62" s="404"/>
      <c r="AF62" s="405"/>
      <c r="AG62" s="405"/>
      <c r="AH62" s="405"/>
      <c r="AI62" s="405"/>
      <c r="AJ62" s="405"/>
      <c r="AK62" s="405"/>
      <c r="AL62" s="406"/>
      <c r="AM62" s="291"/>
      <c r="AQ62" s="167"/>
      <c r="AR62" s="170"/>
      <c r="AS62" s="170"/>
      <c r="AT62" s="178"/>
      <c r="AU62" s="167"/>
      <c r="AV62" s="167"/>
      <c r="AW62" s="167"/>
      <c r="AX62" s="11"/>
      <c r="AY62" s="11"/>
      <c r="AZ62" s="11"/>
      <c r="BA62" s="11"/>
      <c r="BB62" s="10"/>
      <c r="BC62" s="10"/>
      <c r="BD62" s="10"/>
      <c r="BE62" s="10"/>
      <c r="BF62" s="10"/>
    </row>
    <row r="63" spans="1:58" ht="27" customHeight="1" thickBot="1" x14ac:dyDescent="0.25">
      <c r="A63" s="44"/>
      <c r="B63" s="423" t="s">
        <v>12</v>
      </c>
      <c r="C63" s="423"/>
      <c r="D63" s="423"/>
      <c r="E63" s="423"/>
      <c r="F63" s="423"/>
      <c r="G63" s="423"/>
      <c r="H63" s="423"/>
      <c r="I63" s="423"/>
      <c r="J63" s="423"/>
      <c r="K63" s="609" t="str">
        <f>Document_Number</f>
        <v>Insert project document number</v>
      </c>
      <c r="L63" s="609"/>
      <c r="M63" s="609"/>
      <c r="N63" s="609"/>
      <c r="O63" s="609"/>
      <c r="P63" s="609"/>
      <c r="Q63" s="609"/>
      <c r="R63" s="609"/>
      <c r="S63" s="609"/>
      <c r="T63" s="609"/>
      <c r="U63" s="609"/>
      <c r="V63" s="609"/>
      <c r="W63" s="609"/>
      <c r="X63" s="609"/>
      <c r="Y63" s="609"/>
      <c r="Z63" s="423" t="s">
        <v>110</v>
      </c>
      <c r="AA63" s="423"/>
      <c r="AB63" s="423"/>
      <c r="AC63" s="609" t="str">
        <f>Document_Rev</f>
        <v>Insert project document revision</v>
      </c>
      <c r="AD63" s="609"/>
      <c r="AE63" s="609"/>
      <c r="AF63" s="609"/>
      <c r="AG63" s="423" t="s">
        <v>203</v>
      </c>
      <c r="AH63" s="423"/>
      <c r="AI63" s="423"/>
      <c r="AJ63" s="423"/>
      <c r="AK63" s="423"/>
      <c r="AL63" s="610">
        <f>total_page</f>
        <v>9</v>
      </c>
      <c r="AM63" s="611"/>
      <c r="AQ63" s="168"/>
      <c r="AR63" s="168"/>
      <c r="AS63" s="168"/>
      <c r="AT63" s="168"/>
      <c r="AU63" s="168"/>
      <c r="AV63" s="168"/>
      <c r="AW63" s="168"/>
      <c r="AX63" s="168"/>
      <c r="AY63" s="168"/>
      <c r="AZ63" s="168"/>
      <c r="BA63" s="168"/>
      <c r="BB63" s="168"/>
      <c r="BC63" s="168"/>
      <c r="BD63" s="168"/>
      <c r="BE63" s="168"/>
    </row>
  </sheetData>
  <sheetProtection algorithmName="SHA-512" hashValue="hlnmz4AgVOsSXcuJUo2vJuaNz05zlNviQ144wTmukJxJru9sG2ZntDLwjY3ZI8gKeSo47QSxSkfEBJXu5EwE0w==" saltValue="O298pbwwPUPujAmKDhf8gg==" spinCount="100000" sheet="1" objects="1" scenarios="1"/>
  <dataConsolidate/>
  <mergeCells count="301">
    <mergeCell ref="B21:E21"/>
    <mergeCell ref="AC39:AD39"/>
    <mergeCell ref="F38:G38"/>
    <mergeCell ref="H38:T38"/>
    <mergeCell ref="U38:W38"/>
    <mergeCell ref="X38:Y38"/>
    <mergeCell ref="B35:E35"/>
    <mergeCell ref="F35:T35"/>
    <mergeCell ref="U35:W35"/>
    <mergeCell ref="F33:T33"/>
    <mergeCell ref="B36:E36"/>
    <mergeCell ref="AC36:AD36"/>
    <mergeCell ref="Z34:AB34"/>
    <mergeCell ref="AC34:AD34"/>
    <mergeCell ref="X35:Y35"/>
    <mergeCell ref="Z35:AB35"/>
    <mergeCell ref="AC35:AD35"/>
    <mergeCell ref="B29:E29"/>
    <mergeCell ref="F29:O29"/>
    <mergeCell ref="P29:R29"/>
    <mergeCell ref="S29:T29"/>
    <mergeCell ref="Z29:AB29"/>
    <mergeCell ref="AC29:AD29"/>
    <mergeCell ref="F32:O32"/>
    <mergeCell ref="B12:E12"/>
    <mergeCell ref="AB12:AD12"/>
    <mergeCell ref="AE12:AL12"/>
    <mergeCell ref="B11:E11"/>
    <mergeCell ref="AB11:AD11"/>
    <mergeCell ref="P11:S11"/>
    <mergeCell ref="P12:S12"/>
    <mergeCell ref="AE13:AL13"/>
    <mergeCell ref="X11:AA11"/>
    <mergeCell ref="X12:AA12"/>
    <mergeCell ref="X13:AA13"/>
    <mergeCell ref="T11:W11"/>
    <mergeCell ref="T12:W12"/>
    <mergeCell ref="T13:W13"/>
    <mergeCell ref="B13:E13"/>
    <mergeCell ref="AB13:AD13"/>
    <mergeCell ref="P13:S13"/>
    <mergeCell ref="AE61:AL61"/>
    <mergeCell ref="AE62:AL62"/>
    <mergeCell ref="F61:J61"/>
    <mergeCell ref="F62:T62"/>
    <mergeCell ref="K61:P61"/>
    <mergeCell ref="Y61:AD61"/>
    <mergeCell ref="R61:W61"/>
    <mergeCell ref="F11:O11"/>
    <mergeCell ref="F12:O12"/>
    <mergeCell ref="F13:O13"/>
    <mergeCell ref="F14:O14"/>
    <mergeCell ref="F21:T21"/>
    <mergeCell ref="AE11:AL11"/>
    <mergeCell ref="AB14:AD14"/>
    <mergeCell ref="U21:AA21"/>
    <mergeCell ref="AE14:AL14"/>
    <mergeCell ref="AE21:AL21"/>
    <mergeCell ref="AE35:AL35"/>
    <mergeCell ref="AB21:AD21"/>
    <mergeCell ref="AE43:AL43"/>
    <mergeCell ref="AE44:AL44"/>
    <mergeCell ref="AE46:AL46"/>
    <mergeCell ref="AE47:AL47"/>
    <mergeCell ref="AE48:AL48"/>
    <mergeCell ref="AE59:AL59"/>
    <mergeCell ref="AE54:AL54"/>
    <mergeCell ref="F56:T56"/>
    <mergeCell ref="AB57:AD57"/>
    <mergeCell ref="U57:AA57"/>
    <mergeCell ref="U56:AD56"/>
    <mergeCell ref="AE56:AL56"/>
    <mergeCell ref="AC38:AD38"/>
    <mergeCell ref="AE36:AL36"/>
    <mergeCell ref="F37:T37"/>
    <mergeCell ref="U37:W37"/>
    <mergeCell ref="X37:Y37"/>
    <mergeCell ref="F58:T58"/>
    <mergeCell ref="F43:AD43"/>
    <mergeCell ref="U44:AD44"/>
    <mergeCell ref="F44:T44"/>
    <mergeCell ref="AE41:AL41"/>
    <mergeCell ref="AE42:AL42"/>
    <mergeCell ref="AE49:AL49"/>
    <mergeCell ref="AE53:AL53"/>
    <mergeCell ref="F36:T36"/>
    <mergeCell ref="U36:W36"/>
    <mergeCell ref="X36:Y36"/>
    <mergeCell ref="Z36:AB36"/>
    <mergeCell ref="B43:E43"/>
    <mergeCell ref="B44:E44"/>
    <mergeCell ref="B47:E47"/>
    <mergeCell ref="B48:E48"/>
    <mergeCell ref="Z37:AB37"/>
    <mergeCell ref="AC37:AD37"/>
    <mergeCell ref="F39:T39"/>
    <mergeCell ref="U39:W39"/>
    <mergeCell ref="X39:Y39"/>
    <mergeCell ref="Z39:AB39"/>
    <mergeCell ref="B40:E40"/>
    <mergeCell ref="F40:AD40"/>
    <mergeCell ref="B42:E42"/>
    <mergeCell ref="Z38:AB38"/>
    <mergeCell ref="U42:AD42"/>
    <mergeCell ref="B41:E41"/>
    <mergeCell ref="F41:T41"/>
    <mergeCell ref="U41:AA41"/>
    <mergeCell ref="AB41:AD41"/>
    <mergeCell ref="F42:T42"/>
    <mergeCell ref="B46:E46"/>
    <mergeCell ref="AB47:AD47"/>
    <mergeCell ref="U47:AA47"/>
    <mergeCell ref="B1:AL1"/>
    <mergeCell ref="B2:J2"/>
    <mergeCell ref="K2:AL2"/>
    <mergeCell ref="B3:J3"/>
    <mergeCell ref="K3:AL3"/>
    <mergeCell ref="B4:E4"/>
    <mergeCell ref="B6:E6"/>
    <mergeCell ref="F6:R6"/>
    <mergeCell ref="S6:V6"/>
    <mergeCell ref="W6:Z6"/>
    <mergeCell ref="AA6:AD6"/>
    <mergeCell ref="AE6:AL6"/>
    <mergeCell ref="B5:E5"/>
    <mergeCell ref="F5:AD5"/>
    <mergeCell ref="AE5:AL5"/>
    <mergeCell ref="B8:E8"/>
    <mergeCell ref="F8:R8"/>
    <mergeCell ref="S8:V8"/>
    <mergeCell ref="W8:Z8"/>
    <mergeCell ref="AA8:AD8"/>
    <mergeCell ref="AE8:AL8"/>
    <mergeCell ref="B7:E7"/>
    <mergeCell ref="F7:R7"/>
    <mergeCell ref="S7:V7"/>
    <mergeCell ref="W7:Z7"/>
    <mergeCell ref="AA7:AD7"/>
    <mergeCell ref="AE7:AL7"/>
    <mergeCell ref="B10:E10"/>
    <mergeCell ref="F10:R10"/>
    <mergeCell ref="S10:V10"/>
    <mergeCell ref="W10:Z10"/>
    <mergeCell ref="AA10:AD10"/>
    <mergeCell ref="AE10:AL10"/>
    <mergeCell ref="B9:E9"/>
    <mergeCell ref="F9:R9"/>
    <mergeCell ref="S9:V9"/>
    <mergeCell ref="W9:Z9"/>
    <mergeCell ref="AA9:AD9"/>
    <mergeCell ref="AE9:AL9"/>
    <mergeCell ref="P14:S14"/>
    <mergeCell ref="B16:E16"/>
    <mergeCell ref="F16:T16"/>
    <mergeCell ref="U16:AD16"/>
    <mergeCell ref="AE16:AL16"/>
    <mergeCell ref="AB15:AD15"/>
    <mergeCell ref="X14:AA14"/>
    <mergeCell ref="T14:W14"/>
    <mergeCell ref="X15:AA15"/>
    <mergeCell ref="AE15:AL15"/>
    <mergeCell ref="B15:E15"/>
    <mergeCell ref="B14:E14"/>
    <mergeCell ref="B17:E17"/>
    <mergeCell ref="F17:T17"/>
    <mergeCell ref="U17:AA17"/>
    <mergeCell ref="AB17:AD17"/>
    <mergeCell ref="AE17:AL17"/>
    <mergeCell ref="AE19:AL19"/>
    <mergeCell ref="B20:E20"/>
    <mergeCell ref="F20:U20"/>
    <mergeCell ref="V20:X20"/>
    <mergeCell ref="Y20:AA20"/>
    <mergeCell ref="AB20:AD20"/>
    <mergeCell ref="AE20:AL20"/>
    <mergeCell ref="B18:E18"/>
    <mergeCell ref="F18:T18"/>
    <mergeCell ref="U18:AA18"/>
    <mergeCell ref="AB18:AD18"/>
    <mergeCell ref="AE18:AL18"/>
    <mergeCell ref="B19:E19"/>
    <mergeCell ref="F19:U19"/>
    <mergeCell ref="V19:X19"/>
    <mergeCell ref="Y19:AA19"/>
    <mergeCell ref="AB19:AD19"/>
    <mergeCell ref="AE22:AL22"/>
    <mergeCell ref="B23:E23"/>
    <mergeCell ref="N23:R23"/>
    <mergeCell ref="S23:U23"/>
    <mergeCell ref="V23:X23"/>
    <mergeCell ref="Y23:AA23"/>
    <mergeCell ref="AB23:AD23"/>
    <mergeCell ref="AE23:AL23"/>
    <mergeCell ref="B22:E22"/>
    <mergeCell ref="S22:U22"/>
    <mergeCell ref="V22:X22"/>
    <mergeCell ref="Y22:AA22"/>
    <mergeCell ref="AB22:AD22"/>
    <mergeCell ref="F22:R22"/>
    <mergeCell ref="F23:M23"/>
    <mergeCell ref="AE24:AL24"/>
    <mergeCell ref="B25:E25"/>
    <mergeCell ref="N25:R25"/>
    <mergeCell ref="S25:U25"/>
    <mergeCell ref="V25:X25"/>
    <mergeCell ref="Y25:AA25"/>
    <mergeCell ref="AB25:AD25"/>
    <mergeCell ref="AE25:AL25"/>
    <mergeCell ref="B24:E24"/>
    <mergeCell ref="N24:R24"/>
    <mergeCell ref="S24:U24"/>
    <mergeCell ref="V24:X24"/>
    <mergeCell ref="Y24:AA24"/>
    <mergeCell ref="AB24:AD24"/>
    <mergeCell ref="F25:M25"/>
    <mergeCell ref="AE26:AL26"/>
    <mergeCell ref="B27:E27"/>
    <mergeCell ref="F27:AD27"/>
    <mergeCell ref="AE27:AL27"/>
    <mergeCell ref="B28:E28"/>
    <mergeCell ref="F28:O28"/>
    <mergeCell ref="P28:T28"/>
    <mergeCell ref="U28:Y28"/>
    <mergeCell ref="Z28:AD28"/>
    <mergeCell ref="AE28:AL28"/>
    <mergeCell ref="B26:E26"/>
    <mergeCell ref="N26:R26"/>
    <mergeCell ref="S26:U26"/>
    <mergeCell ref="V26:X26"/>
    <mergeCell ref="Y26:AA26"/>
    <mergeCell ref="AB26:AD26"/>
    <mergeCell ref="AE29:AL29"/>
    <mergeCell ref="U29:Y29"/>
    <mergeCell ref="F30:O30"/>
    <mergeCell ref="P30:R30"/>
    <mergeCell ref="S30:T30"/>
    <mergeCell ref="Z30:AB30"/>
    <mergeCell ref="AC30:AD30"/>
    <mergeCell ref="Z31:AB31"/>
    <mergeCell ref="AC31:AD31"/>
    <mergeCell ref="F31:O31"/>
    <mergeCell ref="U30:Y30"/>
    <mergeCell ref="U31:Y31"/>
    <mergeCell ref="AE30:AL30"/>
    <mergeCell ref="AE31:AL31"/>
    <mergeCell ref="P32:R32"/>
    <mergeCell ref="S32:T32"/>
    <mergeCell ref="Z32:AB32"/>
    <mergeCell ref="AC32:AD32"/>
    <mergeCell ref="P31:R31"/>
    <mergeCell ref="S31:T31"/>
    <mergeCell ref="U32:Y32"/>
    <mergeCell ref="U33:Y33"/>
    <mergeCell ref="Z33:AD33"/>
    <mergeCell ref="F34:T34"/>
    <mergeCell ref="U34:W34"/>
    <mergeCell ref="X34:Y34"/>
    <mergeCell ref="AB48:AD48"/>
    <mergeCell ref="AB49:AD49"/>
    <mergeCell ref="U53:AA53"/>
    <mergeCell ref="AB53:AD53"/>
    <mergeCell ref="U48:AA48"/>
    <mergeCell ref="U49:AA49"/>
    <mergeCell ref="B62:E62"/>
    <mergeCell ref="U59:AD59"/>
    <mergeCell ref="U58:AD58"/>
    <mergeCell ref="F48:T48"/>
    <mergeCell ref="F49:T49"/>
    <mergeCell ref="F53:T53"/>
    <mergeCell ref="B57:E57"/>
    <mergeCell ref="B58:E58"/>
    <mergeCell ref="AB62:AD62"/>
    <mergeCell ref="U62:AA62"/>
    <mergeCell ref="B56:E56"/>
    <mergeCell ref="B49:E49"/>
    <mergeCell ref="B53:E53"/>
    <mergeCell ref="U60:AA60"/>
    <mergeCell ref="AE40:AL40"/>
    <mergeCell ref="AE55:AL55"/>
    <mergeCell ref="AG63:AK63"/>
    <mergeCell ref="AL63:AM63"/>
    <mergeCell ref="F59:T59"/>
    <mergeCell ref="F60:T60"/>
    <mergeCell ref="F47:T47"/>
    <mergeCell ref="F54:T54"/>
    <mergeCell ref="F55:T55"/>
    <mergeCell ref="F57:T57"/>
    <mergeCell ref="AE60:AL60"/>
    <mergeCell ref="AB60:AD60"/>
    <mergeCell ref="AE57:AL57"/>
    <mergeCell ref="AE58:AL58"/>
    <mergeCell ref="B63:J63"/>
    <mergeCell ref="K63:Y63"/>
    <mergeCell ref="Z63:AB63"/>
    <mergeCell ref="AC63:AF63"/>
    <mergeCell ref="B54:E54"/>
    <mergeCell ref="B55:E55"/>
    <mergeCell ref="F46:T46"/>
    <mergeCell ref="B59:E59"/>
    <mergeCell ref="B60:E60"/>
    <mergeCell ref="B61:E61"/>
  </mergeCells>
  <dataValidations count="2">
    <dataValidation type="list" allowBlank="1" showInputMessage="1" showErrorMessage="1" sqref="W10:Z10 W7:Z8" xr:uid="{00000000-0002-0000-0400-000000000000}">
      <formula1>$AQ$7:$AT$7</formula1>
    </dataValidation>
    <dataValidation type="list" allowBlank="1" showInputMessage="1" showErrorMessage="1" sqref="AA7:AD8 AA10:AD10" xr:uid="{00000000-0002-0000-0400-000001000000}">
      <formula1>$AQ$8:$AT$8</formula1>
    </dataValidation>
  </dataValidations>
  <printOptions horizontalCentered="1" verticalCentered="1"/>
  <pageMargins left="0.25" right="0.25" top="0.75" bottom="0.75" header="0.3" footer="0.3"/>
  <pageSetup paperSize="9" scale="86" fitToWidth="0" orientation="portrait" r:id="rId1"/>
  <colBreaks count="1" manualBreakCount="1">
    <brk id="39"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BF63"/>
  <sheetViews>
    <sheetView showGridLines="0" zoomScaleNormal="100" zoomScaleSheetLayoutView="40" workbookViewId="0">
      <selection activeCell="B1" sqref="B1:AL1"/>
    </sheetView>
  </sheetViews>
  <sheetFormatPr defaultColWidth="9.28515625" defaultRowHeight="13.2" x14ac:dyDescent="0.25"/>
  <cols>
    <col min="1" max="27" width="2.85546875" style="25" customWidth="1"/>
    <col min="28" max="30" width="2.85546875" style="26" customWidth="1"/>
    <col min="31" max="39" width="2.85546875" style="25" customWidth="1"/>
    <col min="40" max="40" width="2.85546875" style="35" customWidth="1"/>
    <col min="41" max="41" width="32.85546875" style="20" hidden="1" customWidth="1"/>
    <col min="42" max="42" width="2.85546875" style="35" hidden="1" customWidth="1"/>
    <col min="43" max="43" width="9.28515625" style="13" hidden="1" customWidth="1"/>
    <col min="44" max="50" width="24.28515625" style="13" hidden="1" customWidth="1"/>
    <col min="51" max="58" width="24.28515625" style="13" customWidth="1"/>
    <col min="59" max="16384" width="9.28515625" style="35"/>
  </cols>
  <sheetData>
    <row r="1" spans="1:58" ht="27.6" customHeight="1" thickBot="1" x14ac:dyDescent="0.25">
      <c r="A1" s="41" t="s">
        <v>0</v>
      </c>
      <c r="B1" s="413" t="s">
        <v>358</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2" t="s">
        <v>9</v>
      </c>
    </row>
    <row r="2" spans="1:58" ht="13.65" customHeight="1" x14ac:dyDescent="0.2">
      <c r="A2" s="46">
        <f>ROW()</f>
        <v>2</v>
      </c>
      <c r="B2" s="415" t="s">
        <v>213</v>
      </c>
      <c r="C2" s="415"/>
      <c r="D2" s="415"/>
      <c r="E2" s="415"/>
      <c r="F2" s="415"/>
      <c r="G2" s="415"/>
      <c r="H2" s="415"/>
      <c r="I2" s="415"/>
      <c r="J2" s="415"/>
      <c r="K2" s="591" t="str">
        <f>Tag_No</f>
        <v>Insert tag number</v>
      </c>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612"/>
    </row>
    <row r="3" spans="1:58" ht="13.65" customHeight="1" x14ac:dyDescent="0.2">
      <c r="A3" s="46">
        <f>ROW()</f>
        <v>3</v>
      </c>
      <c r="B3" s="417" t="s">
        <v>212</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613"/>
      <c r="AQ3" s="180" t="s">
        <v>363</v>
      </c>
      <c r="AR3" s="168"/>
      <c r="AS3" s="168"/>
      <c r="AT3" s="168"/>
      <c r="AU3" s="168"/>
      <c r="AV3" s="168"/>
      <c r="AW3" s="168"/>
      <c r="AX3" s="168"/>
    </row>
    <row r="4" spans="1:58" ht="13.65" customHeight="1" x14ac:dyDescent="0.2">
      <c r="A4" s="46">
        <f>ROW()</f>
        <v>4</v>
      </c>
      <c r="B4" s="418" t="s">
        <v>30</v>
      </c>
      <c r="C4" s="419"/>
      <c r="D4" s="419"/>
      <c r="E4" s="420"/>
      <c r="F4" s="48" t="s">
        <v>105</v>
      </c>
      <c r="G4" s="48"/>
      <c r="H4" s="48"/>
      <c r="I4" s="48"/>
      <c r="J4" s="48"/>
      <c r="K4" s="48"/>
      <c r="L4" s="48"/>
      <c r="M4" s="48"/>
      <c r="N4" s="48"/>
      <c r="O4" s="48"/>
      <c r="P4" s="48"/>
      <c r="Q4" s="48"/>
      <c r="R4" s="48"/>
      <c r="S4" s="48"/>
      <c r="T4" s="48"/>
      <c r="U4" s="61" t="s">
        <v>103</v>
      </c>
      <c r="V4" s="48"/>
      <c r="W4" s="48"/>
      <c r="X4" s="48"/>
      <c r="Y4" s="48"/>
      <c r="Z4" s="48"/>
      <c r="AA4" s="48"/>
      <c r="AB4" s="49"/>
      <c r="AC4" s="49"/>
      <c r="AD4" s="68"/>
      <c r="AE4" s="61" t="s">
        <v>31</v>
      </c>
      <c r="AF4" s="48"/>
      <c r="AG4" s="48"/>
      <c r="AH4" s="48"/>
      <c r="AI4" s="48"/>
      <c r="AJ4" s="48"/>
      <c r="AK4" s="48"/>
      <c r="AL4" s="50"/>
      <c r="AM4" s="613"/>
      <c r="AO4" s="20" t="s">
        <v>32</v>
      </c>
      <c r="AQ4" s="181"/>
      <c r="AR4" s="168"/>
      <c r="AS4" s="168"/>
      <c r="AT4" s="168"/>
      <c r="AU4" s="168"/>
      <c r="AV4" s="168"/>
      <c r="AW4" s="168"/>
      <c r="AX4" s="168"/>
    </row>
    <row r="5" spans="1:58" ht="13.2" customHeight="1" x14ac:dyDescent="0.2">
      <c r="A5" s="46">
        <f>ROW()</f>
        <v>5</v>
      </c>
      <c r="B5" s="443"/>
      <c r="C5" s="441"/>
      <c r="D5" s="441"/>
      <c r="E5" s="441"/>
      <c r="F5" s="444" t="s">
        <v>482</v>
      </c>
      <c r="G5" s="444"/>
      <c r="H5" s="444"/>
      <c r="I5" s="444"/>
      <c r="J5" s="444"/>
      <c r="K5" s="444"/>
      <c r="L5" s="444"/>
      <c r="M5" s="444"/>
      <c r="N5" s="444"/>
      <c r="O5" s="444"/>
      <c r="P5" s="444"/>
      <c r="Q5" s="444"/>
      <c r="R5" s="444"/>
      <c r="S5" s="444"/>
      <c r="T5" s="444"/>
      <c r="U5" s="444"/>
      <c r="V5" s="444"/>
      <c r="W5" s="444"/>
      <c r="X5" s="444"/>
      <c r="Y5" s="444"/>
      <c r="Z5" s="444"/>
      <c r="AA5" s="444"/>
      <c r="AB5" s="444"/>
      <c r="AC5" s="444"/>
      <c r="AD5" s="444"/>
      <c r="AE5" s="283"/>
      <c r="AF5" s="283"/>
      <c r="AG5" s="283"/>
      <c r="AH5" s="283"/>
      <c r="AI5" s="283"/>
      <c r="AJ5" s="283"/>
      <c r="AK5" s="283"/>
      <c r="AL5" s="284"/>
      <c r="AM5" s="614"/>
      <c r="AQ5" s="167"/>
      <c r="AR5" s="167"/>
      <c r="AS5" s="167"/>
      <c r="AT5" s="167"/>
      <c r="AU5" s="167"/>
      <c r="AV5" s="167"/>
      <c r="AW5" s="167"/>
      <c r="AX5" s="167"/>
      <c r="AY5" s="11"/>
      <c r="AZ5" s="11"/>
      <c r="BA5" s="11"/>
      <c r="BB5" s="10"/>
      <c r="BC5" s="10"/>
      <c r="BD5" s="10"/>
      <c r="BE5" s="10"/>
      <c r="BF5" s="10"/>
    </row>
    <row r="6" spans="1:58" ht="12.75" customHeight="1" x14ac:dyDescent="0.2">
      <c r="A6" s="46">
        <f>ROW()</f>
        <v>6</v>
      </c>
      <c r="B6" s="404"/>
      <c r="C6" s="405"/>
      <c r="D6" s="405"/>
      <c r="E6" s="406"/>
      <c r="F6" s="497" t="s">
        <v>383</v>
      </c>
      <c r="G6" s="498"/>
      <c r="H6" s="498"/>
      <c r="I6" s="498"/>
      <c r="J6" s="498"/>
      <c r="K6" s="498"/>
      <c r="L6" s="498"/>
      <c r="M6" s="498"/>
      <c r="N6" s="498"/>
      <c r="O6" s="498"/>
      <c r="P6" s="498"/>
      <c r="Q6" s="498"/>
      <c r="R6" s="498"/>
      <c r="S6" s="498"/>
      <c r="T6" s="498"/>
      <c r="U6" s="597" t="s">
        <v>33</v>
      </c>
      <c r="V6" s="597"/>
      <c r="W6" s="597"/>
      <c r="X6" s="597"/>
      <c r="Y6" s="597"/>
      <c r="Z6" s="597"/>
      <c r="AA6" s="597"/>
      <c r="AB6" s="597"/>
      <c r="AC6" s="597"/>
      <c r="AD6" s="629"/>
      <c r="AE6" s="603"/>
      <c r="AF6" s="604"/>
      <c r="AG6" s="604"/>
      <c r="AH6" s="604"/>
      <c r="AI6" s="604"/>
      <c r="AJ6" s="604"/>
      <c r="AK6" s="604"/>
      <c r="AL6" s="605"/>
      <c r="AM6" s="614"/>
      <c r="AQ6" s="114" t="s">
        <v>33</v>
      </c>
      <c r="AR6" s="162" t="s">
        <v>216</v>
      </c>
      <c r="AS6" s="162" t="s">
        <v>529</v>
      </c>
      <c r="AT6" s="162" t="s">
        <v>653</v>
      </c>
      <c r="AU6" s="162" t="s">
        <v>217</v>
      </c>
      <c r="AV6" s="167"/>
      <c r="AW6" s="167"/>
      <c r="AX6" s="167"/>
      <c r="AY6" s="11"/>
      <c r="AZ6" s="11"/>
      <c r="BA6" s="11"/>
      <c r="BB6" s="10"/>
      <c r="BC6" s="10"/>
      <c r="BD6" s="10"/>
      <c r="BE6" s="10"/>
      <c r="BF6" s="10"/>
    </row>
    <row r="7" spans="1:58" ht="12.75" customHeight="1" x14ac:dyDescent="0.2">
      <c r="A7" s="46">
        <f>ROW()</f>
        <v>7</v>
      </c>
      <c r="B7" s="280" t="s">
        <v>615</v>
      </c>
      <c r="C7" s="281"/>
      <c r="D7" s="281"/>
      <c r="E7" s="282"/>
      <c r="F7" s="458" t="s">
        <v>487</v>
      </c>
      <c r="G7" s="458"/>
      <c r="H7" s="458"/>
      <c r="I7" s="458"/>
      <c r="J7" s="458"/>
      <c r="K7" s="458"/>
      <c r="L7" s="458"/>
      <c r="M7" s="458"/>
      <c r="N7" s="458"/>
      <c r="O7" s="458"/>
      <c r="P7" s="458"/>
      <c r="Q7" s="458"/>
      <c r="R7" s="458"/>
      <c r="S7" s="458"/>
      <c r="T7" s="404"/>
      <c r="U7" s="597" t="s">
        <v>106</v>
      </c>
      <c r="V7" s="597"/>
      <c r="W7" s="597"/>
      <c r="X7" s="597"/>
      <c r="Y7" s="597"/>
      <c r="Z7" s="597"/>
      <c r="AA7" s="597"/>
      <c r="AB7" s="630" t="s">
        <v>33</v>
      </c>
      <c r="AC7" s="630"/>
      <c r="AD7" s="631"/>
      <c r="AE7" s="603"/>
      <c r="AF7" s="604"/>
      <c r="AG7" s="604"/>
      <c r="AH7" s="604"/>
      <c r="AI7" s="604"/>
      <c r="AJ7" s="604"/>
      <c r="AK7" s="604"/>
      <c r="AL7" s="605"/>
      <c r="AM7" s="614"/>
      <c r="AQ7" s="114" t="s">
        <v>33</v>
      </c>
      <c r="AR7" s="162" t="s">
        <v>221</v>
      </c>
      <c r="AS7" s="162" t="s">
        <v>220</v>
      </c>
      <c r="AT7" s="178"/>
      <c r="AU7" s="178"/>
      <c r="AV7" s="167"/>
      <c r="AW7" s="167"/>
      <c r="AX7" s="167"/>
      <c r="AY7" s="11"/>
      <c r="AZ7" s="11"/>
      <c r="BA7" s="11"/>
      <c r="BB7" s="10"/>
      <c r="BC7" s="10"/>
      <c r="BD7" s="10"/>
      <c r="BE7" s="10"/>
      <c r="BF7" s="10"/>
    </row>
    <row r="8" spans="1:58" ht="13.65" customHeight="1" x14ac:dyDescent="0.2">
      <c r="A8" s="46">
        <f>ROW()</f>
        <v>8</v>
      </c>
      <c r="B8" s="490" t="s">
        <v>616</v>
      </c>
      <c r="C8" s="491"/>
      <c r="D8" s="491"/>
      <c r="E8" s="492"/>
      <c r="F8" s="481" t="s">
        <v>484</v>
      </c>
      <c r="G8" s="476"/>
      <c r="H8" s="476"/>
      <c r="I8" s="476"/>
      <c r="J8" s="476"/>
      <c r="K8" s="476"/>
      <c r="L8" s="476"/>
      <c r="M8" s="476"/>
      <c r="N8" s="476"/>
      <c r="O8" s="476"/>
      <c r="P8" s="476"/>
      <c r="Q8" s="476"/>
      <c r="R8" s="476"/>
      <c r="S8" s="476"/>
      <c r="T8" s="476"/>
      <c r="U8" s="597" t="s">
        <v>106</v>
      </c>
      <c r="V8" s="597"/>
      <c r="W8" s="597"/>
      <c r="X8" s="597"/>
      <c r="Y8" s="597"/>
      <c r="Z8" s="597"/>
      <c r="AA8" s="597"/>
      <c r="AB8" s="632" t="s">
        <v>33</v>
      </c>
      <c r="AC8" s="632"/>
      <c r="AD8" s="633"/>
      <c r="AE8" s="603"/>
      <c r="AF8" s="604"/>
      <c r="AG8" s="604"/>
      <c r="AH8" s="604"/>
      <c r="AI8" s="604"/>
      <c r="AJ8" s="604"/>
      <c r="AK8" s="604"/>
      <c r="AL8" s="605"/>
      <c r="AM8" s="614"/>
      <c r="AQ8" s="114" t="s">
        <v>33</v>
      </c>
      <c r="AR8" s="162" t="s">
        <v>221</v>
      </c>
      <c r="AS8" s="162" t="s">
        <v>220</v>
      </c>
      <c r="AT8" s="167"/>
      <c r="AU8" s="167"/>
      <c r="AV8" s="167"/>
      <c r="AW8" s="167"/>
      <c r="AX8" s="167"/>
      <c r="AY8" s="11"/>
      <c r="AZ8" s="11"/>
      <c r="BA8" s="11"/>
      <c r="BB8" s="10"/>
      <c r="BC8" s="10"/>
      <c r="BD8" s="10"/>
      <c r="BE8" s="10"/>
      <c r="BF8" s="10"/>
    </row>
    <row r="9" spans="1:58" ht="13.65" customHeight="1" x14ac:dyDescent="0.2">
      <c r="A9" s="46">
        <f>ROW()</f>
        <v>9</v>
      </c>
      <c r="B9" s="490" t="s">
        <v>616</v>
      </c>
      <c r="C9" s="491"/>
      <c r="D9" s="491"/>
      <c r="E9" s="492"/>
      <c r="F9" s="504" t="str">
        <f>IF(dryer_type="Heatless","Duration of regeneration purge :","Duration of regeneration heating per tower :")</f>
        <v>Duration of regeneration heating per tower :</v>
      </c>
      <c r="G9" s="505"/>
      <c r="H9" s="505"/>
      <c r="I9" s="505"/>
      <c r="J9" s="505"/>
      <c r="K9" s="505"/>
      <c r="L9" s="505"/>
      <c r="M9" s="505"/>
      <c r="N9" s="505"/>
      <c r="O9" s="505"/>
      <c r="P9" s="505"/>
      <c r="Q9" s="505"/>
      <c r="R9" s="505"/>
      <c r="S9" s="505"/>
      <c r="T9" s="505"/>
      <c r="U9" s="597" t="s">
        <v>106</v>
      </c>
      <c r="V9" s="597"/>
      <c r="W9" s="597"/>
      <c r="X9" s="597"/>
      <c r="Y9" s="597"/>
      <c r="Z9" s="597"/>
      <c r="AA9" s="597"/>
      <c r="AB9" s="630" t="s">
        <v>33</v>
      </c>
      <c r="AC9" s="630"/>
      <c r="AD9" s="630"/>
      <c r="AE9" s="603"/>
      <c r="AF9" s="604"/>
      <c r="AG9" s="604"/>
      <c r="AH9" s="604"/>
      <c r="AI9" s="604"/>
      <c r="AJ9" s="604"/>
      <c r="AK9" s="604"/>
      <c r="AL9" s="605"/>
      <c r="AM9" s="614"/>
      <c r="AQ9" s="114" t="s">
        <v>33</v>
      </c>
      <c r="AR9" s="162" t="s">
        <v>221</v>
      </c>
      <c r="AS9" s="162" t="s">
        <v>220</v>
      </c>
      <c r="AT9" s="167"/>
      <c r="AU9" s="167"/>
      <c r="AV9" s="167"/>
      <c r="AW9" s="167"/>
      <c r="AX9" s="167"/>
      <c r="AY9" s="11"/>
      <c r="AZ9" s="11"/>
      <c r="BA9" s="11"/>
      <c r="BB9" s="10"/>
      <c r="BC9" s="10"/>
      <c r="BD9" s="10"/>
      <c r="BE9" s="10"/>
      <c r="BF9" s="10"/>
    </row>
    <row r="10" spans="1:58" ht="13.65" customHeight="1" x14ac:dyDescent="0.2">
      <c r="A10" s="46">
        <f>ROW()</f>
        <v>10</v>
      </c>
      <c r="B10" s="490" t="s">
        <v>616</v>
      </c>
      <c r="C10" s="491"/>
      <c r="D10" s="491"/>
      <c r="E10" s="492"/>
      <c r="F10" s="481" t="s">
        <v>618</v>
      </c>
      <c r="G10" s="476"/>
      <c r="H10" s="476"/>
      <c r="I10" s="476"/>
      <c r="J10" s="476"/>
      <c r="K10" s="476"/>
      <c r="L10" s="476"/>
      <c r="M10" s="476"/>
      <c r="N10" s="476"/>
      <c r="O10" s="476"/>
      <c r="P10" s="476"/>
      <c r="Q10" s="476"/>
      <c r="R10" s="476"/>
      <c r="S10" s="476"/>
      <c r="T10" s="476"/>
      <c r="U10" s="597" t="s">
        <v>106</v>
      </c>
      <c r="V10" s="597"/>
      <c r="W10" s="597"/>
      <c r="X10" s="597"/>
      <c r="Y10" s="597"/>
      <c r="Z10" s="597"/>
      <c r="AA10" s="597"/>
      <c r="AB10" s="630" t="s">
        <v>33</v>
      </c>
      <c r="AC10" s="630"/>
      <c r="AD10" s="630"/>
      <c r="AE10" s="603"/>
      <c r="AF10" s="604"/>
      <c r="AG10" s="604"/>
      <c r="AH10" s="604"/>
      <c r="AI10" s="604"/>
      <c r="AJ10" s="604"/>
      <c r="AK10" s="604"/>
      <c r="AL10" s="605"/>
      <c r="AM10" s="614"/>
      <c r="AQ10" s="114" t="s">
        <v>33</v>
      </c>
      <c r="AR10" s="162" t="s">
        <v>221</v>
      </c>
      <c r="AS10" s="162" t="s">
        <v>220</v>
      </c>
      <c r="AT10" s="167"/>
      <c r="AU10" s="167"/>
      <c r="AV10" s="167"/>
      <c r="AW10" s="167"/>
      <c r="AX10" s="167"/>
      <c r="AY10" s="11"/>
      <c r="AZ10" s="11"/>
      <c r="BA10" s="11"/>
      <c r="BB10" s="10"/>
      <c r="BC10" s="10"/>
      <c r="BD10" s="10"/>
      <c r="BE10" s="10"/>
      <c r="BF10" s="10"/>
    </row>
    <row r="11" spans="1:58" ht="13.5" customHeight="1" x14ac:dyDescent="0.2">
      <c r="A11" s="46">
        <f>ROW()</f>
        <v>11</v>
      </c>
      <c r="B11" s="490" t="s">
        <v>616</v>
      </c>
      <c r="C11" s="491"/>
      <c r="D11" s="491"/>
      <c r="E11" s="492"/>
      <c r="F11" s="449" t="s">
        <v>528</v>
      </c>
      <c r="G11" s="450"/>
      <c r="H11" s="450"/>
      <c r="I11" s="450"/>
      <c r="J11" s="450"/>
      <c r="K11" s="450"/>
      <c r="L11" s="450"/>
      <c r="M11" s="450"/>
      <c r="N11" s="450"/>
      <c r="O11" s="450"/>
      <c r="P11" s="450"/>
      <c r="Q11" s="450"/>
      <c r="R11" s="450"/>
      <c r="S11" s="450"/>
      <c r="T11" s="450"/>
      <c r="U11" s="634" t="s">
        <v>106</v>
      </c>
      <c r="V11" s="634"/>
      <c r="W11" s="634"/>
      <c r="X11" s="634"/>
      <c r="Y11" s="634"/>
      <c r="Z11" s="634"/>
      <c r="AA11" s="634"/>
      <c r="AB11" s="635" t="s">
        <v>33</v>
      </c>
      <c r="AC11" s="635"/>
      <c r="AD11" s="636"/>
      <c r="AE11" s="603"/>
      <c r="AF11" s="604"/>
      <c r="AG11" s="604"/>
      <c r="AH11" s="604"/>
      <c r="AI11" s="604"/>
      <c r="AJ11" s="604"/>
      <c r="AK11" s="604"/>
      <c r="AL11" s="605"/>
      <c r="AM11" s="614"/>
      <c r="AQ11" s="114" t="s">
        <v>33</v>
      </c>
      <c r="AR11" s="162" t="s">
        <v>221</v>
      </c>
      <c r="AS11" s="162" t="s">
        <v>220</v>
      </c>
      <c r="AT11" s="167"/>
      <c r="AU11" s="167"/>
      <c r="AV11" s="167"/>
      <c r="AW11" s="167"/>
      <c r="AX11" s="167"/>
      <c r="AY11" s="11"/>
      <c r="AZ11" s="11"/>
      <c r="BA11" s="11"/>
      <c r="BB11" s="10"/>
      <c r="BC11" s="10"/>
      <c r="BD11" s="10"/>
      <c r="BE11" s="10"/>
      <c r="BF11" s="10"/>
    </row>
    <row r="12" spans="1:58" ht="12.75" customHeight="1" x14ac:dyDescent="0.2">
      <c r="A12" s="46">
        <f>ROW()</f>
        <v>12</v>
      </c>
      <c r="B12" s="490" t="s">
        <v>617</v>
      </c>
      <c r="C12" s="491"/>
      <c r="D12" s="491"/>
      <c r="E12" s="492"/>
      <c r="F12" s="449" t="s">
        <v>485</v>
      </c>
      <c r="G12" s="450"/>
      <c r="H12" s="450"/>
      <c r="I12" s="450"/>
      <c r="J12" s="450"/>
      <c r="K12" s="450"/>
      <c r="L12" s="450"/>
      <c r="M12" s="450"/>
      <c r="N12" s="450"/>
      <c r="O12" s="450"/>
      <c r="P12" s="450"/>
      <c r="Q12" s="450"/>
      <c r="R12" s="450"/>
      <c r="S12" s="450"/>
      <c r="T12" s="450"/>
      <c r="U12" s="634" t="s">
        <v>106</v>
      </c>
      <c r="V12" s="634"/>
      <c r="W12" s="634"/>
      <c r="X12" s="634"/>
      <c r="Y12" s="634"/>
      <c r="Z12" s="634"/>
      <c r="AA12" s="634"/>
      <c r="AB12" s="635" t="s">
        <v>33</v>
      </c>
      <c r="AC12" s="635"/>
      <c r="AD12" s="636"/>
      <c r="AE12" s="603"/>
      <c r="AF12" s="604"/>
      <c r="AG12" s="604"/>
      <c r="AH12" s="604"/>
      <c r="AI12" s="604"/>
      <c r="AJ12" s="604"/>
      <c r="AK12" s="604"/>
      <c r="AL12" s="605"/>
      <c r="AM12" s="614"/>
      <c r="AQ12" s="114" t="s">
        <v>33</v>
      </c>
      <c r="AR12" s="162" t="s">
        <v>220</v>
      </c>
      <c r="AS12" s="162" t="s">
        <v>533</v>
      </c>
      <c r="AT12" s="179"/>
      <c r="AU12" s="167"/>
      <c r="AV12" s="167"/>
      <c r="AW12" s="167"/>
      <c r="AX12" s="167"/>
      <c r="AY12" s="11"/>
      <c r="AZ12" s="11"/>
      <c r="BA12" s="11"/>
      <c r="BB12" s="10"/>
      <c r="BC12" s="10"/>
      <c r="BD12" s="10"/>
      <c r="BE12" s="10"/>
      <c r="BF12" s="10"/>
    </row>
    <row r="13" spans="1:58" ht="12.75" customHeight="1" x14ac:dyDescent="0.2">
      <c r="A13" s="46">
        <f>ROW()</f>
        <v>13</v>
      </c>
      <c r="B13" s="490" t="s">
        <v>617</v>
      </c>
      <c r="C13" s="491"/>
      <c r="D13" s="491"/>
      <c r="E13" s="492"/>
      <c r="F13" s="449" t="s">
        <v>486</v>
      </c>
      <c r="G13" s="450"/>
      <c r="H13" s="450"/>
      <c r="I13" s="450"/>
      <c r="J13" s="450"/>
      <c r="K13" s="450"/>
      <c r="L13" s="450"/>
      <c r="M13" s="450"/>
      <c r="N13" s="450"/>
      <c r="O13" s="450"/>
      <c r="P13" s="450"/>
      <c r="Q13" s="450"/>
      <c r="R13" s="450"/>
      <c r="S13" s="450"/>
      <c r="T13" s="450"/>
      <c r="U13" s="634" t="s">
        <v>106</v>
      </c>
      <c r="V13" s="634"/>
      <c r="W13" s="634"/>
      <c r="X13" s="634"/>
      <c r="Y13" s="634"/>
      <c r="Z13" s="634"/>
      <c r="AA13" s="634"/>
      <c r="AB13" s="635" t="s">
        <v>33</v>
      </c>
      <c r="AC13" s="635"/>
      <c r="AD13" s="636"/>
      <c r="AE13" s="603"/>
      <c r="AF13" s="604"/>
      <c r="AG13" s="604"/>
      <c r="AH13" s="604"/>
      <c r="AI13" s="604"/>
      <c r="AJ13" s="604"/>
      <c r="AK13" s="604"/>
      <c r="AL13" s="605"/>
      <c r="AM13" s="614"/>
      <c r="AQ13" s="114" t="s">
        <v>33</v>
      </c>
      <c r="AR13" s="162" t="s">
        <v>220</v>
      </c>
      <c r="AS13" s="162" t="s">
        <v>533</v>
      </c>
      <c r="AT13" s="329"/>
      <c r="AU13" s="167"/>
      <c r="AV13" s="167"/>
      <c r="AW13" s="167"/>
      <c r="AX13" s="167"/>
      <c r="AY13" s="11"/>
      <c r="AZ13" s="11"/>
      <c r="BA13" s="11"/>
      <c r="BB13" s="10"/>
      <c r="BC13" s="10"/>
      <c r="BD13" s="10"/>
      <c r="BE13" s="10"/>
      <c r="BF13" s="10"/>
    </row>
    <row r="14" spans="1:58" ht="13.5" customHeight="1" x14ac:dyDescent="0.2">
      <c r="A14" s="46">
        <f>ROW()</f>
        <v>14</v>
      </c>
      <c r="B14" s="470"/>
      <c r="C14" s="471"/>
      <c r="D14" s="471"/>
      <c r="E14" s="472"/>
      <c r="F14" s="404" t="s">
        <v>442</v>
      </c>
      <c r="G14" s="405"/>
      <c r="H14" s="405"/>
      <c r="I14" s="405"/>
      <c r="J14" s="405"/>
      <c r="K14" s="405"/>
      <c r="L14" s="405"/>
      <c r="M14" s="405"/>
      <c r="N14" s="405"/>
      <c r="O14" s="405"/>
      <c r="P14" s="405"/>
      <c r="Q14" s="405"/>
      <c r="R14" s="405"/>
      <c r="S14" s="405"/>
      <c r="T14" s="405"/>
      <c r="U14" s="637" t="s">
        <v>33</v>
      </c>
      <c r="V14" s="637"/>
      <c r="W14" s="637"/>
      <c r="X14" s="637"/>
      <c r="Y14" s="637"/>
      <c r="Z14" s="637"/>
      <c r="AA14" s="637"/>
      <c r="AB14" s="637"/>
      <c r="AC14" s="637"/>
      <c r="AD14" s="637"/>
      <c r="AE14" s="603"/>
      <c r="AF14" s="604"/>
      <c r="AG14" s="604"/>
      <c r="AH14" s="604"/>
      <c r="AI14" s="604"/>
      <c r="AJ14" s="604"/>
      <c r="AK14" s="604"/>
      <c r="AL14" s="605"/>
      <c r="AM14" s="614"/>
      <c r="AQ14" s="114" t="s">
        <v>33</v>
      </c>
      <c r="AR14" s="174" t="s">
        <v>416</v>
      </c>
      <c r="AS14" s="162" t="s">
        <v>417</v>
      </c>
      <c r="AT14" s="162" t="s">
        <v>418</v>
      </c>
      <c r="AU14" s="162" t="s">
        <v>37</v>
      </c>
      <c r="AV14" s="167"/>
      <c r="AW14" s="167"/>
      <c r="AX14" s="167"/>
      <c r="AY14" s="11"/>
      <c r="AZ14" s="11"/>
      <c r="BA14" s="11"/>
      <c r="BB14" s="10"/>
      <c r="BC14" s="10"/>
      <c r="BD14" s="10"/>
      <c r="BE14" s="10"/>
      <c r="BF14" s="10"/>
    </row>
    <row r="15" spans="1:58" ht="13.65" customHeight="1" x14ac:dyDescent="0.2">
      <c r="A15" s="46">
        <f>ROW()</f>
        <v>15</v>
      </c>
      <c r="B15" s="404"/>
      <c r="C15" s="405"/>
      <c r="D15" s="405"/>
      <c r="E15" s="406"/>
      <c r="F15" s="404" t="s">
        <v>385</v>
      </c>
      <c r="G15" s="405"/>
      <c r="H15" s="405"/>
      <c r="I15" s="405"/>
      <c r="J15" s="405"/>
      <c r="K15" s="405"/>
      <c r="L15" s="405"/>
      <c r="M15" s="405"/>
      <c r="N15" s="405"/>
      <c r="O15" s="405"/>
      <c r="P15" s="405"/>
      <c r="Q15" s="405"/>
      <c r="R15" s="405"/>
      <c r="S15" s="405"/>
      <c r="T15" s="405"/>
      <c r="U15" s="595" t="s">
        <v>33</v>
      </c>
      <c r="V15" s="595"/>
      <c r="W15" s="595"/>
      <c r="X15" s="595"/>
      <c r="Y15" s="595"/>
      <c r="Z15" s="595"/>
      <c r="AA15" s="595"/>
      <c r="AB15" s="595"/>
      <c r="AC15" s="595"/>
      <c r="AD15" s="596"/>
      <c r="AE15" s="603"/>
      <c r="AF15" s="604"/>
      <c r="AG15" s="604"/>
      <c r="AH15" s="604"/>
      <c r="AI15" s="604"/>
      <c r="AJ15" s="604"/>
      <c r="AK15" s="604"/>
      <c r="AL15" s="605"/>
      <c r="AM15" s="614"/>
      <c r="AQ15" s="114" t="s">
        <v>33</v>
      </c>
      <c r="AR15" s="162" t="s">
        <v>79</v>
      </c>
      <c r="AS15" s="162" t="s">
        <v>72</v>
      </c>
      <c r="AT15" s="167"/>
      <c r="AU15" s="167"/>
      <c r="AV15" s="167"/>
      <c r="AW15" s="167"/>
      <c r="AX15" s="167"/>
      <c r="AY15" s="11"/>
      <c r="AZ15" s="11"/>
      <c r="BA15" s="11"/>
      <c r="BB15" s="10"/>
      <c r="BC15" s="10"/>
      <c r="BD15" s="10"/>
      <c r="BE15" s="10"/>
      <c r="BF15" s="10"/>
    </row>
    <row r="16" spans="1:58" ht="13.65" customHeight="1" x14ac:dyDescent="0.2">
      <c r="A16" s="46">
        <f>ROW()</f>
        <v>16</v>
      </c>
      <c r="B16" s="404"/>
      <c r="C16" s="405"/>
      <c r="D16" s="405"/>
      <c r="E16" s="406"/>
      <c r="F16" s="404" t="s">
        <v>386</v>
      </c>
      <c r="G16" s="405"/>
      <c r="H16" s="405"/>
      <c r="I16" s="405"/>
      <c r="J16" s="405"/>
      <c r="K16" s="405"/>
      <c r="L16" s="405"/>
      <c r="M16" s="405"/>
      <c r="N16" s="405"/>
      <c r="O16" s="405"/>
      <c r="P16" s="405"/>
      <c r="Q16" s="405"/>
      <c r="R16" s="405"/>
      <c r="S16" s="405"/>
      <c r="T16" s="405"/>
      <c r="U16" s="595" t="s">
        <v>534</v>
      </c>
      <c r="V16" s="595"/>
      <c r="W16" s="595"/>
      <c r="X16" s="595"/>
      <c r="Y16" s="595"/>
      <c r="Z16" s="595"/>
      <c r="AA16" s="595"/>
      <c r="AB16" s="595"/>
      <c r="AC16" s="595"/>
      <c r="AD16" s="596"/>
      <c r="AE16" s="603"/>
      <c r="AF16" s="604"/>
      <c r="AG16" s="604"/>
      <c r="AH16" s="604"/>
      <c r="AI16" s="604"/>
      <c r="AJ16" s="604"/>
      <c r="AK16" s="604"/>
      <c r="AL16" s="605"/>
      <c r="AM16" s="614"/>
      <c r="AQ16" s="169" t="s">
        <v>33</v>
      </c>
      <c r="AR16" s="163" t="s">
        <v>534</v>
      </c>
      <c r="AS16" s="162" t="s">
        <v>488</v>
      </c>
      <c r="AT16" s="178"/>
      <c r="AU16" s="167"/>
      <c r="AV16" s="167"/>
      <c r="AW16" s="167"/>
      <c r="AX16" s="167"/>
      <c r="AY16" s="11"/>
      <c r="AZ16" s="11"/>
      <c r="BA16" s="11"/>
      <c r="BB16" s="10"/>
      <c r="BC16" s="10"/>
      <c r="BD16" s="10"/>
      <c r="BE16" s="10"/>
      <c r="BF16" s="10"/>
    </row>
    <row r="17" spans="1:58" ht="13.65" customHeight="1" x14ac:dyDescent="0.2">
      <c r="A17" s="46">
        <f>ROW()</f>
        <v>17</v>
      </c>
      <c r="B17" s="404"/>
      <c r="C17" s="405"/>
      <c r="D17" s="405"/>
      <c r="E17" s="406"/>
      <c r="F17" s="404" t="s">
        <v>483</v>
      </c>
      <c r="G17" s="405"/>
      <c r="H17" s="405"/>
      <c r="I17" s="405"/>
      <c r="J17" s="405"/>
      <c r="K17" s="405"/>
      <c r="L17" s="405"/>
      <c r="M17" s="405"/>
      <c r="N17" s="405"/>
      <c r="O17" s="405"/>
      <c r="P17" s="405"/>
      <c r="Q17" s="405"/>
      <c r="R17" s="405"/>
      <c r="S17" s="405"/>
      <c r="T17" s="405"/>
      <c r="U17" s="638" t="s">
        <v>106</v>
      </c>
      <c r="V17" s="597"/>
      <c r="W17" s="597"/>
      <c r="X17" s="597"/>
      <c r="Y17" s="597"/>
      <c r="Z17" s="597"/>
      <c r="AA17" s="597"/>
      <c r="AB17" s="412" t="str">
        <f>IF(units="Select","",AT17)</f>
        <v/>
      </c>
      <c r="AC17" s="412"/>
      <c r="AD17" s="412"/>
      <c r="AE17" s="603"/>
      <c r="AF17" s="604"/>
      <c r="AG17" s="604"/>
      <c r="AH17" s="604"/>
      <c r="AI17" s="604"/>
      <c r="AJ17" s="604"/>
      <c r="AK17" s="604"/>
      <c r="AL17" s="605"/>
      <c r="AM17" s="614"/>
      <c r="AQ17" s="187"/>
      <c r="AR17" s="162" t="s">
        <v>446</v>
      </c>
      <c r="AS17" s="162" t="s">
        <v>362</v>
      </c>
      <c r="AT17" s="115" t="str">
        <f>IF(units=unit_usc,AS17,AR17)</f>
        <v>Nm³/h</v>
      </c>
      <c r="AU17" s="167"/>
      <c r="AV17" s="167"/>
      <c r="AW17" s="167"/>
      <c r="AX17" s="167"/>
      <c r="AY17" s="11"/>
      <c r="AZ17" s="11"/>
      <c r="BA17" s="11"/>
      <c r="BB17" s="10"/>
      <c r="BC17" s="10"/>
      <c r="BD17" s="10"/>
      <c r="BE17" s="10"/>
      <c r="BF17" s="10"/>
    </row>
    <row r="18" spans="1:58" ht="13.65" customHeight="1" x14ac:dyDescent="0.2">
      <c r="A18" s="46">
        <f>ROW()</f>
        <v>18</v>
      </c>
      <c r="B18" s="404"/>
      <c r="C18" s="405"/>
      <c r="D18" s="405"/>
      <c r="E18" s="406"/>
      <c r="F18" s="405" t="s">
        <v>387</v>
      </c>
      <c r="G18" s="405"/>
      <c r="H18" s="405"/>
      <c r="I18" s="405"/>
      <c r="J18" s="405"/>
      <c r="K18" s="482"/>
      <c r="L18" s="482"/>
      <c r="M18" s="482"/>
      <c r="N18" s="482"/>
      <c r="O18" s="482"/>
      <c r="P18" s="482"/>
      <c r="Q18" s="58"/>
      <c r="R18" s="595" t="s">
        <v>33</v>
      </c>
      <c r="S18" s="595"/>
      <c r="T18" s="595"/>
      <c r="U18" s="595"/>
      <c r="V18" s="595"/>
      <c r="W18" s="595"/>
      <c r="X18" s="285"/>
      <c r="Y18" s="595" t="s">
        <v>33</v>
      </c>
      <c r="Z18" s="595"/>
      <c r="AA18" s="595"/>
      <c r="AB18" s="595"/>
      <c r="AC18" s="595"/>
      <c r="AD18" s="595"/>
      <c r="AE18" s="603"/>
      <c r="AF18" s="604"/>
      <c r="AG18" s="604"/>
      <c r="AH18" s="604"/>
      <c r="AI18" s="604"/>
      <c r="AJ18" s="604"/>
      <c r="AK18" s="604"/>
      <c r="AL18" s="605"/>
      <c r="AM18" s="614"/>
      <c r="AQ18" s="114" t="s">
        <v>33</v>
      </c>
      <c r="AR18" s="174" t="s">
        <v>535</v>
      </c>
      <c r="AS18" s="174" t="s">
        <v>536</v>
      </c>
      <c r="AT18" s="162" t="s">
        <v>537</v>
      </c>
      <c r="AU18" s="114" t="s">
        <v>33</v>
      </c>
      <c r="AV18" s="175" t="s">
        <v>59</v>
      </c>
      <c r="AW18" s="169" t="s">
        <v>60</v>
      </c>
      <c r="AX18" s="167"/>
      <c r="AY18" s="11"/>
      <c r="AZ18" s="12"/>
      <c r="BA18" s="11"/>
      <c r="BB18" s="10"/>
      <c r="BC18" s="10"/>
      <c r="BD18" s="10"/>
      <c r="BE18" s="10"/>
      <c r="BF18" s="10"/>
    </row>
    <row r="19" spans="1:58" ht="13.65" customHeight="1" x14ac:dyDescent="0.2">
      <c r="A19" s="46">
        <f>ROW()</f>
        <v>19</v>
      </c>
      <c r="B19" s="404"/>
      <c r="C19" s="405"/>
      <c r="D19" s="405"/>
      <c r="E19" s="406"/>
      <c r="F19" s="405" t="s">
        <v>388</v>
      </c>
      <c r="G19" s="405"/>
      <c r="H19" s="405"/>
      <c r="I19" s="405"/>
      <c r="J19" s="405"/>
      <c r="K19" s="405"/>
      <c r="L19" s="405"/>
      <c r="M19" s="405"/>
      <c r="N19" s="405"/>
      <c r="O19" s="405"/>
      <c r="P19" s="405"/>
      <c r="Q19" s="405"/>
      <c r="R19" s="405"/>
      <c r="S19" s="405"/>
      <c r="T19" s="405"/>
      <c r="U19" s="638" t="s">
        <v>106</v>
      </c>
      <c r="V19" s="597"/>
      <c r="W19" s="597"/>
      <c r="X19" s="597"/>
      <c r="Y19" s="597"/>
      <c r="Z19" s="597"/>
      <c r="AA19" s="597"/>
      <c r="AB19" s="445" t="str">
        <f>IF(units="Select","",AT19)</f>
        <v/>
      </c>
      <c r="AC19" s="445"/>
      <c r="AD19" s="445"/>
      <c r="AE19" s="603"/>
      <c r="AF19" s="604"/>
      <c r="AG19" s="604"/>
      <c r="AH19" s="604"/>
      <c r="AI19" s="604"/>
      <c r="AJ19" s="604"/>
      <c r="AK19" s="604"/>
      <c r="AL19" s="605"/>
      <c r="AM19" s="614"/>
      <c r="AQ19" s="171"/>
      <c r="AR19" s="366" t="s">
        <v>48</v>
      </c>
      <c r="AS19" s="366" t="s">
        <v>47</v>
      </c>
      <c r="AT19" s="183" t="str">
        <f>IF(units=unit_usc,AS19,AR19)</f>
        <v>°C</v>
      </c>
      <c r="AU19" s="167"/>
      <c r="AV19" s="167"/>
      <c r="AW19" s="167"/>
      <c r="AX19" s="167"/>
      <c r="AY19" s="11"/>
      <c r="AZ19" s="11"/>
      <c r="BA19" s="11"/>
      <c r="BB19" s="10"/>
      <c r="BC19" s="10"/>
      <c r="BD19" s="10"/>
      <c r="BE19" s="10"/>
      <c r="BF19" s="10"/>
    </row>
    <row r="20" spans="1:58" ht="13.65" customHeight="1" x14ac:dyDescent="0.2">
      <c r="A20" s="46">
        <f>ROW()</f>
        <v>20</v>
      </c>
      <c r="B20" s="404"/>
      <c r="C20" s="405"/>
      <c r="D20" s="405"/>
      <c r="E20" s="406"/>
      <c r="F20" s="405" t="s">
        <v>389</v>
      </c>
      <c r="G20" s="405"/>
      <c r="H20" s="405"/>
      <c r="I20" s="405"/>
      <c r="J20" s="405"/>
      <c r="K20" s="405"/>
      <c r="L20" s="405"/>
      <c r="M20" s="405"/>
      <c r="N20" s="405"/>
      <c r="O20" s="405"/>
      <c r="P20" s="405"/>
      <c r="Q20" s="405"/>
      <c r="R20" s="405"/>
      <c r="S20" s="405"/>
      <c r="T20" s="405"/>
      <c r="U20" s="638" t="s">
        <v>106</v>
      </c>
      <c r="V20" s="597"/>
      <c r="W20" s="597"/>
      <c r="X20" s="597"/>
      <c r="Y20" s="597"/>
      <c r="Z20" s="597"/>
      <c r="AA20" s="597"/>
      <c r="AB20" s="445" t="str">
        <f>IF(units="Select","",AT20)</f>
        <v/>
      </c>
      <c r="AC20" s="445"/>
      <c r="AD20" s="445"/>
      <c r="AE20" s="603"/>
      <c r="AF20" s="604"/>
      <c r="AG20" s="604"/>
      <c r="AH20" s="604"/>
      <c r="AI20" s="604"/>
      <c r="AJ20" s="604"/>
      <c r="AK20" s="604"/>
      <c r="AL20" s="605"/>
      <c r="AM20" s="614"/>
      <c r="AQ20" s="186"/>
      <c r="AR20" s="162" t="s">
        <v>297</v>
      </c>
      <c r="AS20" s="162" t="s">
        <v>247</v>
      </c>
      <c r="AT20" s="183" t="str">
        <f>IF(units=unit_usc,AS20,AR20)</f>
        <v>m/s</v>
      </c>
      <c r="AU20" s="167"/>
      <c r="AV20" s="167"/>
      <c r="AW20" s="167"/>
      <c r="AX20" s="167"/>
      <c r="AY20" s="11"/>
      <c r="AZ20" s="11"/>
      <c r="BA20" s="11"/>
      <c r="BB20" s="10"/>
      <c r="BC20" s="10"/>
      <c r="BD20" s="10"/>
      <c r="BE20" s="10"/>
      <c r="BF20" s="10"/>
    </row>
    <row r="21" spans="1:58" ht="13.65" customHeight="1" x14ac:dyDescent="0.2">
      <c r="A21" s="46">
        <f>ROW()</f>
        <v>21</v>
      </c>
      <c r="B21" s="404"/>
      <c r="C21" s="405"/>
      <c r="D21" s="405"/>
      <c r="E21" s="406"/>
      <c r="F21" s="405" t="s">
        <v>489</v>
      </c>
      <c r="G21" s="405"/>
      <c r="H21" s="405"/>
      <c r="I21" s="405"/>
      <c r="J21" s="405"/>
      <c r="K21" s="405"/>
      <c r="L21" s="405"/>
      <c r="M21" s="405"/>
      <c r="N21" s="405"/>
      <c r="O21" s="405"/>
      <c r="P21" s="405"/>
      <c r="Q21" s="405"/>
      <c r="R21" s="405"/>
      <c r="S21" s="405"/>
      <c r="T21" s="405"/>
      <c r="U21" s="639" t="s">
        <v>106</v>
      </c>
      <c r="V21" s="595"/>
      <c r="W21" s="595"/>
      <c r="X21" s="595"/>
      <c r="Y21" s="595"/>
      <c r="Z21" s="595"/>
      <c r="AA21" s="595"/>
      <c r="AB21" s="506" t="s">
        <v>67</v>
      </c>
      <c r="AC21" s="435"/>
      <c r="AD21" s="435"/>
      <c r="AE21" s="603"/>
      <c r="AF21" s="604"/>
      <c r="AG21" s="604"/>
      <c r="AH21" s="604"/>
      <c r="AI21" s="604"/>
      <c r="AJ21" s="604"/>
      <c r="AK21" s="604"/>
      <c r="AL21" s="605"/>
      <c r="AM21" s="614"/>
      <c r="AQ21" s="167"/>
      <c r="AR21" s="170"/>
      <c r="AS21" s="170"/>
      <c r="AT21" s="170"/>
      <c r="AU21" s="170"/>
      <c r="AV21" s="170"/>
      <c r="AW21" s="170"/>
      <c r="AX21" s="167"/>
      <c r="AY21" s="11"/>
      <c r="AZ21" s="11"/>
      <c r="BA21" s="11"/>
      <c r="BB21" s="10"/>
      <c r="BC21" s="10"/>
      <c r="BD21" s="10"/>
      <c r="BE21" s="10"/>
      <c r="BF21" s="10"/>
    </row>
    <row r="22" spans="1:58" ht="13.65" customHeight="1" x14ac:dyDescent="0.2">
      <c r="A22" s="46">
        <f>ROW()</f>
        <v>22</v>
      </c>
      <c r="B22" s="289"/>
      <c r="C22" s="288"/>
      <c r="D22" s="288"/>
      <c r="E22" s="290"/>
      <c r="F22" s="404"/>
      <c r="G22" s="405"/>
      <c r="H22" s="405"/>
      <c r="I22" s="405"/>
      <c r="J22" s="405"/>
      <c r="K22" s="405"/>
      <c r="L22" s="405"/>
      <c r="M22" s="405"/>
      <c r="N22" s="405"/>
      <c r="O22" s="405"/>
      <c r="P22" s="405"/>
      <c r="Q22" s="405"/>
      <c r="R22" s="406"/>
      <c r="S22" s="507" t="s">
        <v>530</v>
      </c>
      <c r="T22" s="432"/>
      <c r="U22" s="432"/>
      <c r="V22" s="432"/>
      <c r="W22" s="432"/>
      <c r="X22" s="469"/>
      <c r="Y22" s="493" t="s">
        <v>41</v>
      </c>
      <c r="Z22" s="493"/>
      <c r="AA22" s="493"/>
      <c r="AB22" s="493"/>
      <c r="AC22" s="493"/>
      <c r="AD22" s="494"/>
      <c r="AE22" s="603"/>
      <c r="AF22" s="604"/>
      <c r="AG22" s="604"/>
      <c r="AH22" s="604"/>
      <c r="AI22" s="604"/>
      <c r="AJ22" s="604"/>
      <c r="AK22" s="604"/>
      <c r="AL22" s="605"/>
      <c r="AM22" s="614"/>
      <c r="AQ22" s="167"/>
      <c r="AR22" s="170"/>
      <c r="AS22" s="170"/>
      <c r="AT22" s="170"/>
      <c r="AU22" s="170"/>
      <c r="AV22" s="170"/>
      <c r="AW22" s="170"/>
      <c r="AX22" s="167"/>
      <c r="AY22" s="11"/>
      <c r="AZ22" s="11"/>
      <c r="BA22" s="11"/>
      <c r="BB22" s="10"/>
      <c r="BC22" s="10"/>
      <c r="BD22" s="10"/>
      <c r="BE22" s="10"/>
      <c r="BF22" s="10"/>
    </row>
    <row r="23" spans="1:58" ht="13.65" customHeight="1" x14ac:dyDescent="0.2">
      <c r="A23" s="46">
        <f>ROW()</f>
        <v>23</v>
      </c>
      <c r="B23" s="289"/>
      <c r="C23" s="288"/>
      <c r="D23" s="288"/>
      <c r="E23" s="290"/>
      <c r="F23" s="404" t="s">
        <v>540</v>
      </c>
      <c r="G23" s="405"/>
      <c r="H23" s="405"/>
      <c r="I23" s="405"/>
      <c r="J23" s="405"/>
      <c r="K23" s="405"/>
      <c r="L23" s="405"/>
      <c r="M23" s="405"/>
      <c r="N23" s="405"/>
      <c r="O23" s="405"/>
      <c r="P23" s="405"/>
      <c r="Q23" s="405"/>
      <c r="R23" s="406"/>
      <c r="S23" s="640" t="s">
        <v>106</v>
      </c>
      <c r="T23" s="641"/>
      <c r="U23" s="641"/>
      <c r="V23" s="488" t="str">
        <f>IF(units="Select","",AT23)</f>
        <v/>
      </c>
      <c r="W23" s="488"/>
      <c r="X23" s="489"/>
      <c r="Y23" s="641" t="s">
        <v>106</v>
      </c>
      <c r="Z23" s="641"/>
      <c r="AA23" s="641"/>
      <c r="AB23" s="488" t="str">
        <f>IF(units="Select","",AT23)</f>
        <v/>
      </c>
      <c r="AC23" s="488"/>
      <c r="AD23" s="489"/>
      <c r="AE23" s="603"/>
      <c r="AF23" s="604"/>
      <c r="AG23" s="604"/>
      <c r="AH23" s="604"/>
      <c r="AI23" s="604"/>
      <c r="AJ23" s="604"/>
      <c r="AK23" s="604"/>
      <c r="AL23" s="605"/>
      <c r="AM23" s="614"/>
      <c r="AQ23" s="167"/>
      <c r="AR23" s="162" t="s">
        <v>52</v>
      </c>
      <c r="AS23" s="162" t="s">
        <v>51</v>
      </c>
      <c r="AT23" s="183" t="str">
        <f>IF(units=unit_usc,AS23,AR23)</f>
        <v>bar</v>
      </c>
      <c r="AU23" s="170"/>
      <c r="AV23" s="170"/>
      <c r="AW23" s="170"/>
      <c r="AX23" s="167"/>
      <c r="AY23" s="11"/>
      <c r="AZ23" s="11"/>
      <c r="BA23" s="11"/>
      <c r="BB23" s="10"/>
      <c r="BC23" s="10"/>
      <c r="BD23" s="10"/>
      <c r="BE23" s="10"/>
      <c r="BF23" s="10"/>
    </row>
    <row r="24" spans="1:58" ht="13.65" customHeight="1" x14ac:dyDescent="0.2">
      <c r="A24" s="46">
        <f>ROW()</f>
        <v>24</v>
      </c>
      <c r="B24" s="289"/>
      <c r="C24" s="288"/>
      <c r="D24" s="288"/>
      <c r="E24" s="290"/>
      <c r="F24" s="404" t="s">
        <v>531</v>
      </c>
      <c r="G24" s="405"/>
      <c r="H24" s="405"/>
      <c r="I24" s="405"/>
      <c r="J24" s="405"/>
      <c r="K24" s="405"/>
      <c r="L24" s="405"/>
      <c r="M24" s="405"/>
      <c r="N24" s="405"/>
      <c r="O24" s="405"/>
      <c r="P24" s="405"/>
      <c r="Q24" s="405"/>
      <c r="R24" s="406"/>
      <c r="S24" s="640" t="s">
        <v>106</v>
      </c>
      <c r="T24" s="641"/>
      <c r="U24" s="641"/>
      <c r="V24" s="488" t="str">
        <f>IF(units="Select","",AT24)</f>
        <v/>
      </c>
      <c r="W24" s="488"/>
      <c r="X24" s="489"/>
      <c r="Y24" s="641" t="s">
        <v>106</v>
      </c>
      <c r="Z24" s="641"/>
      <c r="AA24" s="641"/>
      <c r="AB24" s="488" t="str">
        <f>IF(units="Select","",AT24)</f>
        <v/>
      </c>
      <c r="AC24" s="488"/>
      <c r="AD24" s="489"/>
      <c r="AE24" s="603"/>
      <c r="AF24" s="604"/>
      <c r="AG24" s="604"/>
      <c r="AH24" s="604"/>
      <c r="AI24" s="604"/>
      <c r="AJ24" s="604"/>
      <c r="AK24" s="604"/>
      <c r="AL24" s="605"/>
      <c r="AM24" s="614"/>
      <c r="AQ24" s="167"/>
      <c r="AR24" s="162" t="s">
        <v>52</v>
      </c>
      <c r="AS24" s="162" t="s">
        <v>51</v>
      </c>
      <c r="AT24" s="183" t="str">
        <f>IF(units=unit_usc,AS24,AR24)</f>
        <v>bar</v>
      </c>
      <c r="AU24" s="170"/>
      <c r="AV24" s="170"/>
      <c r="AW24" s="170"/>
      <c r="AX24" s="167"/>
      <c r="AY24" s="11"/>
      <c r="AZ24" s="11"/>
      <c r="BA24" s="11"/>
      <c r="BB24" s="10"/>
      <c r="BC24" s="10"/>
      <c r="BD24" s="10"/>
      <c r="BE24" s="10"/>
      <c r="BF24" s="10"/>
    </row>
    <row r="25" spans="1:58" ht="13.65" customHeight="1" x14ac:dyDescent="0.2">
      <c r="A25" s="46">
        <f>ROW()</f>
        <v>25</v>
      </c>
      <c r="B25" s="289"/>
      <c r="C25" s="288"/>
      <c r="D25" s="288"/>
      <c r="E25" s="290"/>
      <c r="F25" s="404" t="s">
        <v>532</v>
      </c>
      <c r="G25" s="405"/>
      <c r="H25" s="405"/>
      <c r="I25" s="405"/>
      <c r="J25" s="405"/>
      <c r="K25" s="405"/>
      <c r="L25" s="405"/>
      <c r="M25" s="405"/>
      <c r="N25" s="405"/>
      <c r="O25" s="405"/>
      <c r="P25" s="405"/>
      <c r="Q25" s="405"/>
      <c r="R25" s="406"/>
      <c r="S25" s="640" t="s">
        <v>106</v>
      </c>
      <c r="T25" s="641"/>
      <c r="U25" s="641"/>
      <c r="V25" s="488" t="str">
        <f>IF(units="Select","",AT25)</f>
        <v/>
      </c>
      <c r="W25" s="488"/>
      <c r="X25" s="489"/>
      <c r="Y25" s="641" t="s">
        <v>106</v>
      </c>
      <c r="Z25" s="641"/>
      <c r="AA25" s="641"/>
      <c r="AB25" s="488" t="str">
        <f>IF(units="Select","",AT25)</f>
        <v/>
      </c>
      <c r="AC25" s="488"/>
      <c r="AD25" s="489"/>
      <c r="AE25" s="603"/>
      <c r="AF25" s="604"/>
      <c r="AG25" s="604"/>
      <c r="AH25" s="604"/>
      <c r="AI25" s="604"/>
      <c r="AJ25" s="604"/>
      <c r="AK25" s="604"/>
      <c r="AL25" s="605"/>
      <c r="AM25" s="614"/>
      <c r="AQ25" s="167"/>
      <c r="AR25" s="162" t="s">
        <v>52</v>
      </c>
      <c r="AS25" s="162" t="s">
        <v>51</v>
      </c>
      <c r="AT25" s="183" t="str">
        <f>IF(units=unit_usc,AS25,AR25)</f>
        <v>bar</v>
      </c>
      <c r="AU25" s="170"/>
      <c r="AV25" s="170"/>
      <c r="AW25" s="170"/>
      <c r="AX25" s="167"/>
      <c r="AY25" s="11"/>
      <c r="AZ25" s="11"/>
      <c r="BA25" s="11"/>
      <c r="BB25" s="10"/>
      <c r="BC25" s="10"/>
      <c r="BD25" s="10"/>
      <c r="BE25" s="10"/>
      <c r="BF25" s="10"/>
    </row>
    <row r="26" spans="1:58" ht="13.65" customHeight="1" x14ac:dyDescent="0.2">
      <c r="A26" s="46">
        <f>ROW()</f>
        <v>26</v>
      </c>
      <c r="B26" s="94"/>
      <c r="C26" s="95"/>
      <c r="D26" s="95"/>
      <c r="E26" s="95"/>
      <c r="F26" s="444" t="s">
        <v>397</v>
      </c>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95"/>
      <c r="AF26" s="95"/>
      <c r="AG26" s="95"/>
      <c r="AH26" s="95"/>
      <c r="AI26" s="95"/>
      <c r="AJ26" s="95"/>
      <c r="AK26" s="95"/>
      <c r="AL26" s="96"/>
      <c r="AM26" s="614"/>
      <c r="AQ26" s="167"/>
      <c r="AR26" s="188"/>
      <c r="AS26" s="188"/>
      <c r="AT26" s="178"/>
      <c r="AU26" s="170"/>
      <c r="AV26" s="170"/>
      <c r="AW26" s="170"/>
      <c r="AX26" s="170"/>
      <c r="AY26" s="11"/>
      <c r="AZ26" s="11"/>
      <c r="BA26" s="11"/>
      <c r="BB26" s="10"/>
      <c r="BC26" s="10"/>
      <c r="BD26" s="10"/>
      <c r="BE26" s="10"/>
      <c r="BF26" s="10"/>
    </row>
    <row r="27" spans="1:58" s="193" customFormat="1" ht="13.65" customHeight="1" x14ac:dyDescent="0.2">
      <c r="A27" s="46">
        <f>ROW()</f>
        <v>27</v>
      </c>
      <c r="B27" s="446"/>
      <c r="C27" s="447"/>
      <c r="D27" s="447"/>
      <c r="E27" s="448"/>
      <c r="F27" s="446" t="s">
        <v>405</v>
      </c>
      <c r="G27" s="447"/>
      <c r="H27" s="447"/>
      <c r="I27" s="447"/>
      <c r="J27" s="447"/>
      <c r="K27" s="447"/>
      <c r="L27" s="447"/>
      <c r="M27" s="447"/>
      <c r="N27" s="447"/>
      <c r="O27" s="447"/>
      <c r="P27" s="447"/>
      <c r="Q27" s="447"/>
      <c r="R27" s="447"/>
      <c r="S27" s="447"/>
      <c r="T27" s="447"/>
      <c r="U27" s="642" t="s">
        <v>33</v>
      </c>
      <c r="V27" s="642"/>
      <c r="W27" s="642"/>
      <c r="X27" s="642"/>
      <c r="Y27" s="642"/>
      <c r="Z27" s="642"/>
      <c r="AA27" s="642"/>
      <c r="AB27" s="642"/>
      <c r="AC27" s="642"/>
      <c r="AD27" s="642"/>
      <c r="AE27" s="626"/>
      <c r="AF27" s="627"/>
      <c r="AG27" s="627"/>
      <c r="AH27" s="627"/>
      <c r="AI27" s="627"/>
      <c r="AJ27" s="627"/>
      <c r="AK27" s="627"/>
      <c r="AL27" s="628"/>
      <c r="AM27" s="615"/>
      <c r="AN27" s="191"/>
      <c r="AO27" s="191"/>
      <c r="AP27" s="225"/>
      <c r="AQ27" s="215" t="s">
        <v>33</v>
      </c>
      <c r="AR27" s="266" t="s">
        <v>27</v>
      </c>
      <c r="AS27" s="266" t="s">
        <v>28</v>
      </c>
      <c r="AT27" s="260"/>
      <c r="AU27" s="262"/>
      <c r="AV27" s="260"/>
      <c r="AW27" s="260"/>
      <c r="AX27" s="260"/>
      <c r="AY27" s="192"/>
      <c r="AZ27" s="192"/>
      <c r="BA27" s="192"/>
      <c r="BB27" s="192"/>
      <c r="BC27" s="192"/>
      <c r="BD27" s="192"/>
      <c r="BE27" s="192"/>
      <c r="BF27" s="192"/>
    </row>
    <row r="28" spans="1:58" s="193" customFormat="1" ht="13.65" customHeight="1" x14ac:dyDescent="0.2">
      <c r="A28" s="46">
        <f>ROW()</f>
        <v>28</v>
      </c>
      <c r="B28" s="446" t="s">
        <v>398</v>
      </c>
      <c r="C28" s="447"/>
      <c r="D28" s="447"/>
      <c r="E28" s="448"/>
      <c r="F28" s="446" t="s">
        <v>395</v>
      </c>
      <c r="G28" s="447"/>
      <c r="H28" s="447"/>
      <c r="I28" s="447"/>
      <c r="J28" s="447"/>
      <c r="K28" s="447"/>
      <c r="L28" s="447"/>
      <c r="M28" s="447"/>
      <c r="N28" s="447"/>
      <c r="O28" s="447"/>
      <c r="P28" s="447"/>
      <c r="Q28" s="447"/>
      <c r="R28" s="447"/>
      <c r="S28" s="447"/>
      <c r="T28" s="447"/>
      <c r="U28" s="642" t="s">
        <v>106</v>
      </c>
      <c r="V28" s="642"/>
      <c r="W28" s="642"/>
      <c r="X28" s="642"/>
      <c r="Y28" s="642"/>
      <c r="Z28" s="485" t="s">
        <v>390</v>
      </c>
      <c r="AA28" s="485"/>
      <c r="AB28" s="190" t="s">
        <v>391</v>
      </c>
      <c r="AC28" s="643" t="s">
        <v>33</v>
      </c>
      <c r="AD28" s="643"/>
      <c r="AE28" s="626"/>
      <c r="AF28" s="627"/>
      <c r="AG28" s="627"/>
      <c r="AH28" s="627"/>
      <c r="AI28" s="627"/>
      <c r="AJ28" s="627"/>
      <c r="AK28" s="627"/>
      <c r="AL28" s="628"/>
      <c r="AM28" s="615"/>
      <c r="AN28" s="191"/>
      <c r="AO28" s="191"/>
      <c r="AP28" s="194"/>
      <c r="AQ28" s="215" t="s">
        <v>33</v>
      </c>
      <c r="AR28" s="266" t="s">
        <v>392</v>
      </c>
      <c r="AS28" s="266" t="s">
        <v>393</v>
      </c>
      <c r="AT28" s="260"/>
      <c r="AU28" s="262"/>
      <c r="AV28" s="260"/>
      <c r="AW28" s="260"/>
      <c r="AX28" s="260"/>
      <c r="AY28" s="192"/>
      <c r="AZ28" s="192"/>
      <c r="BA28" s="192"/>
      <c r="BB28" s="192"/>
      <c r="BC28" s="192"/>
      <c r="BD28" s="192"/>
      <c r="BE28" s="192"/>
      <c r="BF28" s="192"/>
    </row>
    <row r="29" spans="1:58" s="193" customFormat="1" ht="13.65" customHeight="1" x14ac:dyDescent="0.2">
      <c r="A29" s="46">
        <f>ROW()</f>
        <v>29</v>
      </c>
      <c r="B29" s="446" t="s">
        <v>398</v>
      </c>
      <c r="C29" s="447"/>
      <c r="D29" s="447"/>
      <c r="E29" s="448"/>
      <c r="F29" s="446" t="s">
        <v>396</v>
      </c>
      <c r="G29" s="447"/>
      <c r="H29" s="447"/>
      <c r="I29" s="447"/>
      <c r="J29" s="447"/>
      <c r="K29" s="447"/>
      <c r="L29" s="447"/>
      <c r="M29" s="447"/>
      <c r="N29" s="447"/>
      <c r="O29" s="447"/>
      <c r="P29" s="447"/>
      <c r="Q29" s="447"/>
      <c r="R29" s="447"/>
      <c r="S29" s="447"/>
      <c r="T29" s="447"/>
      <c r="U29" s="642" t="s">
        <v>106</v>
      </c>
      <c r="V29" s="642"/>
      <c r="W29" s="642"/>
      <c r="X29" s="642"/>
      <c r="Y29" s="642"/>
      <c r="Z29" s="642"/>
      <c r="AA29" s="642"/>
      <c r="AB29" s="495" t="s">
        <v>394</v>
      </c>
      <c r="AC29" s="495"/>
      <c r="AD29" s="496"/>
      <c r="AE29" s="626"/>
      <c r="AF29" s="627"/>
      <c r="AG29" s="627"/>
      <c r="AH29" s="627"/>
      <c r="AI29" s="627"/>
      <c r="AJ29" s="627"/>
      <c r="AK29" s="627"/>
      <c r="AL29" s="628"/>
      <c r="AM29" s="615"/>
      <c r="AN29" s="191"/>
      <c r="AO29" s="191"/>
      <c r="AP29" s="192"/>
      <c r="AQ29" s="262"/>
      <c r="AR29" s="262"/>
      <c r="AS29" s="261"/>
      <c r="AT29" s="260"/>
      <c r="AU29" s="262"/>
      <c r="AV29" s="260"/>
      <c r="AW29" s="260"/>
      <c r="AX29" s="260"/>
      <c r="AY29" s="192"/>
      <c r="AZ29" s="192"/>
      <c r="BA29" s="192"/>
      <c r="BB29" s="192"/>
      <c r="BC29" s="192"/>
      <c r="BD29" s="192"/>
      <c r="BE29" s="192"/>
      <c r="BF29" s="192"/>
    </row>
    <row r="30" spans="1:58" ht="13.5" customHeight="1" x14ac:dyDescent="0.2">
      <c r="A30" s="46">
        <f>ROW()</f>
        <v>30</v>
      </c>
      <c r="B30" s="486"/>
      <c r="C30" s="487"/>
      <c r="D30" s="487"/>
      <c r="E30" s="487"/>
      <c r="F30" s="444" t="s">
        <v>121</v>
      </c>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1"/>
      <c r="AF30" s="441"/>
      <c r="AG30" s="441"/>
      <c r="AH30" s="441"/>
      <c r="AI30" s="441"/>
      <c r="AJ30" s="441"/>
      <c r="AK30" s="441"/>
      <c r="AL30" s="442"/>
      <c r="AM30" s="613"/>
      <c r="AQ30" s="167"/>
      <c r="AR30" s="167"/>
      <c r="AS30" s="167"/>
      <c r="AT30" s="167"/>
      <c r="AU30" s="167"/>
      <c r="AV30" s="167"/>
      <c r="AW30" s="167"/>
      <c r="AX30" s="167"/>
      <c r="AY30" s="11"/>
      <c r="AZ30" s="11"/>
      <c r="BA30" s="11"/>
      <c r="BB30" s="10"/>
      <c r="BC30" s="10"/>
      <c r="BD30" s="10"/>
      <c r="BE30" s="10"/>
      <c r="BF30" s="10"/>
    </row>
    <row r="31" spans="1:58" ht="13.5" customHeight="1" x14ac:dyDescent="0.2">
      <c r="A31" s="46">
        <f>ROW()</f>
        <v>31</v>
      </c>
      <c r="B31" s="470"/>
      <c r="C31" s="471"/>
      <c r="D31" s="471"/>
      <c r="E31" s="472"/>
      <c r="F31" s="286" t="s">
        <v>524</v>
      </c>
      <c r="G31" s="285"/>
      <c r="H31" s="285"/>
      <c r="I31" s="285"/>
      <c r="J31" s="285"/>
      <c r="K31" s="285"/>
      <c r="L31" s="285"/>
      <c r="M31" s="285"/>
      <c r="N31" s="285"/>
      <c r="O31" s="285"/>
      <c r="P31" s="285"/>
      <c r="Q31" s="285"/>
      <c r="R31" s="285"/>
      <c r="S31" s="58"/>
      <c r="T31" s="58"/>
      <c r="U31" s="285"/>
      <c r="V31" s="285"/>
      <c r="W31" s="285"/>
      <c r="X31" s="285"/>
      <c r="Y31" s="285"/>
      <c r="Z31" s="285"/>
      <c r="AA31" s="285"/>
      <c r="AB31" s="285"/>
      <c r="AC31" s="285"/>
      <c r="AD31" s="285"/>
      <c r="AE31" s="603"/>
      <c r="AF31" s="604"/>
      <c r="AG31" s="604"/>
      <c r="AH31" s="604"/>
      <c r="AI31" s="604"/>
      <c r="AJ31" s="604"/>
      <c r="AK31" s="604"/>
      <c r="AL31" s="605"/>
      <c r="AM31" s="613"/>
      <c r="AQ31" s="167"/>
      <c r="AR31" s="166"/>
      <c r="AS31" s="167"/>
      <c r="AT31" s="167"/>
      <c r="AU31" s="167"/>
      <c r="AV31" s="167"/>
      <c r="AW31" s="167"/>
      <c r="AX31" s="167"/>
      <c r="AY31" s="11"/>
      <c r="AZ31" s="11"/>
      <c r="BA31" s="11"/>
      <c r="BB31" s="10"/>
      <c r="BC31" s="10"/>
      <c r="BD31" s="10"/>
      <c r="BE31" s="10"/>
      <c r="BF31" s="10"/>
    </row>
    <row r="32" spans="1:58" ht="13.5" customHeight="1" x14ac:dyDescent="0.2">
      <c r="A32" s="46">
        <f>ROW()</f>
        <v>32</v>
      </c>
      <c r="B32" s="470"/>
      <c r="C32" s="471"/>
      <c r="D32" s="471"/>
      <c r="E32" s="472"/>
      <c r="F32" s="404" t="s">
        <v>415</v>
      </c>
      <c r="G32" s="405"/>
      <c r="H32" s="405"/>
      <c r="I32" s="405"/>
      <c r="J32" s="405"/>
      <c r="K32" s="405"/>
      <c r="L32" s="405"/>
      <c r="M32" s="405"/>
      <c r="N32" s="405"/>
      <c r="O32" s="405"/>
      <c r="P32" s="405"/>
      <c r="Q32" s="405"/>
      <c r="R32" s="405"/>
      <c r="S32" s="405"/>
      <c r="T32" s="405"/>
      <c r="U32" s="644" t="s">
        <v>106</v>
      </c>
      <c r="V32" s="644"/>
      <c r="W32" s="644"/>
      <c r="X32" s="644"/>
      <c r="Y32" s="644"/>
      <c r="Z32" s="644"/>
      <c r="AA32" s="644"/>
      <c r="AB32" s="499" t="str">
        <f>IF(units="Select","",AT32)</f>
        <v/>
      </c>
      <c r="AC32" s="499"/>
      <c r="AD32" s="500"/>
      <c r="AE32" s="603"/>
      <c r="AF32" s="604"/>
      <c r="AG32" s="604"/>
      <c r="AH32" s="604"/>
      <c r="AI32" s="604"/>
      <c r="AJ32" s="604"/>
      <c r="AK32" s="604"/>
      <c r="AL32" s="605"/>
      <c r="AM32" s="613"/>
      <c r="AQ32" s="186"/>
      <c r="AR32" s="174" t="s">
        <v>50</v>
      </c>
      <c r="AS32" s="162" t="s">
        <v>49</v>
      </c>
      <c r="AT32" s="115" t="str">
        <f>IF(units=unit_usc,AS32,AR32)</f>
        <v>bar g</v>
      </c>
      <c r="AU32" s="167"/>
      <c r="AV32" s="167"/>
      <c r="AW32" s="167"/>
      <c r="AX32" s="167"/>
      <c r="AY32" s="11"/>
      <c r="AZ32" s="11"/>
      <c r="BA32" s="11"/>
      <c r="BB32" s="10"/>
      <c r="BC32" s="10"/>
      <c r="BD32" s="10"/>
      <c r="BE32" s="10"/>
      <c r="BF32" s="10"/>
    </row>
    <row r="33" spans="1:58" ht="13.5" customHeight="1" x14ac:dyDescent="0.2">
      <c r="A33" s="46">
        <f>ROW()</f>
        <v>33</v>
      </c>
      <c r="B33" s="470"/>
      <c r="C33" s="471"/>
      <c r="D33" s="471"/>
      <c r="E33" s="472"/>
      <c r="F33" s="404" t="s">
        <v>428</v>
      </c>
      <c r="G33" s="405"/>
      <c r="H33" s="405"/>
      <c r="I33" s="405"/>
      <c r="J33" s="405"/>
      <c r="K33" s="405"/>
      <c r="L33" s="405"/>
      <c r="M33" s="405"/>
      <c r="N33" s="405"/>
      <c r="O33" s="405"/>
      <c r="P33" s="405"/>
      <c r="Q33" s="405"/>
      <c r="R33" s="405"/>
      <c r="S33" s="405"/>
      <c r="T33" s="405"/>
      <c r="U33" s="644" t="s">
        <v>106</v>
      </c>
      <c r="V33" s="644"/>
      <c r="W33" s="644"/>
      <c r="X33" s="644"/>
      <c r="Y33" s="644"/>
      <c r="Z33" s="644"/>
      <c r="AA33" s="644"/>
      <c r="AB33" s="499" t="str">
        <f>IF(units="Select","",AT33)</f>
        <v/>
      </c>
      <c r="AC33" s="499"/>
      <c r="AD33" s="500"/>
      <c r="AE33" s="603"/>
      <c r="AF33" s="604"/>
      <c r="AG33" s="604"/>
      <c r="AH33" s="604"/>
      <c r="AI33" s="604"/>
      <c r="AJ33" s="604"/>
      <c r="AK33" s="604"/>
      <c r="AL33" s="605"/>
      <c r="AM33" s="613"/>
      <c r="AQ33" s="186"/>
      <c r="AR33" s="366" t="s">
        <v>48</v>
      </c>
      <c r="AS33" s="366" t="s">
        <v>47</v>
      </c>
      <c r="AT33" s="115" t="str">
        <f>IF(units=unit_usc,AS33,AR33)</f>
        <v>°C</v>
      </c>
      <c r="AU33" s="167"/>
      <c r="AV33" s="167"/>
      <c r="AW33" s="167"/>
      <c r="AX33" s="167"/>
      <c r="AY33" s="11"/>
      <c r="AZ33" s="11"/>
      <c r="BA33" s="11"/>
      <c r="BB33" s="10"/>
      <c r="BC33" s="10"/>
      <c r="BD33" s="10"/>
      <c r="BE33" s="10"/>
      <c r="BF33" s="10"/>
    </row>
    <row r="34" spans="1:58" ht="13.5" customHeight="1" x14ac:dyDescent="0.2">
      <c r="A34" s="46">
        <f>ROW()</f>
        <v>34</v>
      </c>
      <c r="B34" s="470"/>
      <c r="C34" s="471"/>
      <c r="D34" s="471"/>
      <c r="E34" s="472"/>
      <c r="F34" s="404"/>
      <c r="G34" s="405"/>
      <c r="H34" s="405"/>
      <c r="I34" s="405"/>
      <c r="J34" s="405"/>
      <c r="K34" s="405"/>
      <c r="L34" s="405"/>
      <c r="M34" s="405"/>
      <c r="N34" s="405"/>
      <c r="O34" s="405"/>
      <c r="P34" s="405"/>
      <c r="Q34" s="405"/>
      <c r="R34" s="406"/>
      <c r="S34" s="507" t="s">
        <v>250</v>
      </c>
      <c r="T34" s="432"/>
      <c r="U34" s="432"/>
      <c r="V34" s="432"/>
      <c r="W34" s="432"/>
      <c r="X34" s="469"/>
      <c r="Y34" s="493" t="s">
        <v>414</v>
      </c>
      <c r="Z34" s="493"/>
      <c r="AA34" s="493"/>
      <c r="AB34" s="493"/>
      <c r="AC34" s="493"/>
      <c r="AD34" s="494"/>
      <c r="AE34" s="603"/>
      <c r="AF34" s="604"/>
      <c r="AG34" s="604"/>
      <c r="AH34" s="604"/>
      <c r="AI34" s="604"/>
      <c r="AJ34" s="604"/>
      <c r="AK34" s="604"/>
      <c r="AL34" s="605"/>
      <c r="AM34" s="613"/>
      <c r="AQ34" s="167"/>
      <c r="AR34" s="365"/>
      <c r="AS34" s="365"/>
      <c r="AT34" s="337"/>
      <c r="AU34" s="167"/>
      <c r="AV34" s="167"/>
      <c r="AW34" s="167"/>
      <c r="AX34" s="167"/>
      <c r="AY34" s="11"/>
      <c r="AZ34" s="11"/>
      <c r="BA34" s="11"/>
      <c r="BB34" s="10"/>
      <c r="BC34" s="10"/>
      <c r="BD34" s="10"/>
      <c r="BE34" s="10"/>
      <c r="BF34" s="10"/>
    </row>
    <row r="35" spans="1:58" ht="13.5" customHeight="1" x14ac:dyDescent="0.2">
      <c r="A35" s="46">
        <f>ROW()</f>
        <v>35</v>
      </c>
      <c r="B35" s="470"/>
      <c r="C35" s="471"/>
      <c r="D35" s="471"/>
      <c r="E35" s="472"/>
      <c r="F35" s="404" t="s">
        <v>429</v>
      </c>
      <c r="G35" s="405"/>
      <c r="H35" s="405"/>
      <c r="I35" s="405"/>
      <c r="J35" s="405"/>
      <c r="K35" s="405"/>
      <c r="L35" s="405"/>
      <c r="M35" s="405"/>
      <c r="N35" s="405"/>
      <c r="O35" s="405"/>
      <c r="P35" s="405"/>
      <c r="Q35" s="405"/>
      <c r="R35" s="406"/>
      <c r="S35" s="645" t="s">
        <v>106</v>
      </c>
      <c r="T35" s="637"/>
      <c r="U35" s="637"/>
      <c r="V35" s="501" t="str">
        <f>IF(units="Select","",AT35)</f>
        <v/>
      </c>
      <c r="W35" s="501"/>
      <c r="X35" s="502"/>
      <c r="Y35" s="646" t="s">
        <v>106</v>
      </c>
      <c r="Z35" s="646"/>
      <c r="AA35" s="646"/>
      <c r="AB35" s="499" t="str">
        <f>IF(units="Select","",AT35)</f>
        <v/>
      </c>
      <c r="AC35" s="499"/>
      <c r="AD35" s="500"/>
      <c r="AE35" s="603"/>
      <c r="AF35" s="604"/>
      <c r="AG35" s="604"/>
      <c r="AH35" s="604"/>
      <c r="AI35" s="604"/>
      <c r="AJ35" s="604"/>
      <c r="AK35" s="604"/>
      <c r="AL35" s="605"/>
      <c r="AM35" s="613"/>
      <c r="AQ35" s="186"/>
      <c r="AR35" s="174" t="s">
        <v>50</v>
      </c>
      <c r="AS35" s="162" t="s">
        <v>49</v>
      </c>
      <c r="AT35" s="115" t="str">
        <f>IF(units=unit_usc,AS35,AR35)</f>
        <v>bar g</v>
      </c>
      <c r="AU35" s="167"/>
      <c r="AV35" s="167"/>
      <c r="AW35" s="167"/>
      <c r="AX35" s="167"/>
      <c r="AY35" s="11"/>
      <c r="AZ35" s="11"/>
      <c r="BA35" s="11"/>
      <c r="BB35" s="10"/>
      <c r="BC35" s="10"/>
      <c r="BD35" s="10"/>
      <c r="BE35" s="10"/>
      <c r="BF35" s="10"/>
    </row>
    <row r="36" spans="1:58" ht="13.5" customHeight="1" x14ac:dyDescent="0.2">
      <c r="A36" s="46">
        <f>ROW()</f>
        <v>36</v>
      </c>
      <c r="B36" s="470"/>
      <c r="C36" s="471"/>
      <c r="D36" s="471"/>
      <c r="E36" s="472"/>
      <c r="F36" s="404" t="s">
        <v>430</v>
      </c>
      <c r="G36" s="405"/>
      <c r="H36" s="405"/>
      <c r="I36" s="405"/>
      <c r="J36" s="405"/>
      <c r="K36" s="405"/>
      <c r="L36" s="405"/>
      <c r="M36" s="405"/>
      <c r="N36" s="405"/>
      <c r="O36" s="405"/>
      <c r="P36" s="405"/>
      <c r="Q36" s="405"/>
      <c r="R36" s="406"/>
      <c r="S36" s="645" t="s">
        <v>106</v>
      </c>
      <c r="T36" s="637"/>
      <c r="U36" s="637"/>
      <c r="V36" s="501" t="str">
        <f>IF(units="Select","",AT36)</f>
        <v/>
      </c>
      <c r="W36" s="501"/>
      <c r="X36" s="502"/>
      <c r="Y36" s="646" t="s">
        <v>106</v>
      </c>
      <c r="Z36" s="646"/>
      <c r="AA36" s="646"/>
      <c r="AB36" s="499" t="str">
        <f>IF(units="Select","",AT36)</f>
        <v/>
      </c>
      <c r="AC36" s="499"/>
      <c r="AD36" s="500"/>
      <c r="AE36" s="603"/>
      <c r="AF36" s="604"/>
      <c r="AG36" s="604"/>
      <c r="AH36" s="604"/>
      <c r="AI36" s="604"/>
      <c r="AJ36" s="604"/>
      <c r="AK36" s="604"/>
      <c r="AL36" s="605"/>
      <c r="AM36" s="613"/>
      <c r="AQ36" s="651"/>
      <c r="AR36" s="366" t="s">
        <v>48</v>
      </c>
      <c r="AS36" s="366" t="s">
        <v>47</v>
      </c>
      <c r="AT36" s="115" t="str">
        <f>IF(units=unit_usc,AS36,AR36)</f>
        <v>°C</v>
      </c>
      <c r="AU36" s="167"/>
      <c r="AV36" s="167"/>
      <c r="AW36" s="167"/>
      <c r="AX36" s="167"/>
      <c r="AY36" s="11"/>
      <c r="AZ36" s="11"/>
      <c r="BA36" s="11"/>
      <c r="BB36" s="10"/>
      <c r="BC36" s="10"/>
      <c r="BD36" s="10"/>
      <c r="BE36" s="10"/>
      <c r="BF36" s="10"/>
    </row>
    <row r="37" spans="1:58" ht="13.5" customHeight="1" x14ac:dyDescent="0.2">
      <c r="A37" s="46">
        <f>ROW()</f>
        <v>37</v>
      </c>
      <c r="B37" s="470"/>
      <c r="C37" s="471"/>
      <c r="D37" s="471"/>
      <c r="E37" s="472"/>
      <c r="F37" s="446" t="s">
        <v>538</v>
      </c>
      <c r="G37" s="447"/>
      <c r="H37" s="447"/>
      <c r="I37" s="447"/>
      <c r="J37" s="447"/>
      <c r="K37" s="447"/>
      <c r="L37" s="447"/>
      <c r="M37" s="447"/>
      <c r="N37" s="447"/>
      <c r="O37" s="447"/>
      <c r="P37" s="447"/>
      <c r="Q37" s="447"/>
      <c r="R37" s="447"/>
      <c r="S37" s="447"/>
      <c r="T37" s="447"/>
      <c r="U37" s="637" t="s">
        <v>33</v>
      </c>
      <c r="V37" s="637"/>
      <c r="W37" s="637"/>
      <c r="X37" s="637"/>
      <c r="Y37" s="637"/>
      <c r="Z37" s="637"/>
      <c r="AA37" s="637"/>
      <c r="AB37" s="637"/>
      <c r="AC37" s="637"/>
      <c r="AD37" s="637"/>
      <c r="AE37" s="603"/>
      <c r="AF37" s="604"/>
      <c r="AG37" s="604"/>
      <c r="AH37" s="604"/>
      <c r="AI37" s="604"/>
      <c r="AJ37" s="604"/>
      <c r="AK37" s="604"/>
      <c r="AL37" s="605"/>
      <c r="AM37" s="613"/>
      <c r="AQ37" s="114" t="s">
        <v>33</v>
      </c>
      <c r="AR37" s="174" t="s">
        <v>740</v>
      </c>
      <c r="AS37" s="162" t="s">
        <v>251</v>
      </c>
      <c r="AT37" s="162"/>
      <c r="AU37" s="167"/>
      <c r="AV37" s="167"/>
      <c r="AW37" s="167"/>
      <c r="AX37" s="167"/>
      <c r="AY37" s="11"/>
      <c r="AZ37" s="11"/>
      <c r="BA37" s="11"/>
      <c r="BB37" s="10"/>
      <c r="BC37" s="10"/>
      <c r="BD37" s="10"/>
      <c r="BE37" s="10"/>
      <c r="BF37" s="10"/>
    </row>
    <row r="38" spans="1:58" ht="13.5" customHeight="1" x14ac:dyDescent="0.2">
      <c r="A38" s="46">
        <f>ROW()</f>
        <v>38</v>
      </c>
      <c r="B38" s="470"/>
      <c r="C38" s="471"/>
      <c r="D38" s="471"/>
      <c r="E38" s="472"/>
      <c r="F38" s="446" t="s">
        <v>719</v>
      </c>
      <c r="G38" s="447"/>
      <c r="H38" s="447"/>
      <c r="I38" s="447"/>
      <c r="J38" s="447"/>
      <c r="K38" s="447"/>
      <c r="L38" s="447"/>
      <c r="M38" s="447"/>
      <c r="N38" s="447"/>
      <c r="O38" s="447"/>
      <c r="P38" s="447"/>
      <c r="Q38" s="447"/>
      <c r="R38" s="447"/>
      <c r="S38" s="447"/>
      <c r="T38" s="447"/>
      <c r="U38" s="647" t="s">
        <v>33</v>
      </c>
      <c r="V38" s="647"/>
      <c r="W38" s="647"/>
      <c r="X38" s="647"/>
      <c r="Y38" s="647"/>
      <c r="Z38" s="647"/>
      <c r="AA38" s="647"/>
      <c r="AB38" s="647"/>
      <c r="AC38" s="647"/>
      <c r="AD38" s="648"/>
      <c r="AE38" s="603"/>
      <c r="AF38" s="604"/>
      <c r="AG38" s="604"/>
      <c r="AH38" s="604"/>
      <c r="AI38" s="604"/>
      <c r="AJ38" s="604"/>
      <c r="AK38" s="604"/>
      <c r="AL38" s="605"/>
      <c r="AM38" s="613"/>
      <c r="AQ38" s="114" t="s">
        <v>33</v>
      </c>
      <c r="AR38" s="174" t="s">
        <v>27</v>
      </c>
      <c r="AS38" s="162" t="s">
        <v>28</v>
      </c>
      <c r="AT38" s="167"/>
      <c r="AU38" s="167"/>
      <c r="AV38" s="167"/>
      <c r="AW38" s="167"/>
      <c r="AX38" s="167"/>
      <c r="AY38" s="11"/>
      <c r="AZ38" s="11"/>
      <c r="BA38" s="11"/>
      <c r="BB38" s="10"/>
      <c r="BC38" s="10"/>
      <c r="BD38" s="10"/>
      <c r="BE38" s="10"/>
      <c r="BF38" s="10"/>
    </row>
    <row r="39" spans="1:58" ht="13.5" customHeight="1" x14ac:dyDescent="0.2">
      <c r="A39" s="46">
        <f>ROW()</f>
        <v>39</v>
      </c>
      <c r="B39" s="357"/>
      <c r="C39" s="358"/>
      <c r="D39" s="358"/>
      <c r="E39" s="359"/>
      <c r="F39" s="446" t="s">
        <v>720</v>
      </c>
      <c r="G39" s="447"/>
      <c r="H39" s="447"/>
      <c r="I39" s="447"/>
      <c r="J39" s="447"/>
      <c r="K39" s="447"/>
      <c r="L39" s="447"/>
      <c r="M39" s="447"/>
      <c r="N39" s="447"/>
      <c r="O39" s="447"/>
      <c r="P39" s="447"/>
      <c r="Q39" s="447"/>
      <c r="R39" s="447"/>
      <c r="S39" s="447"/>
      <c r="T39" s="447"/>
      <c r="U39" s="647" t="s">
        <v>33</v>
      </c>
      <c r="V39" s="647"/>
      <c r="W39" s="647"/>
      <c r="X39" s="647"/>
      <c r="Y39" s="647"/>
      <c r="Z39" s="647"/>
      <c r="AA39" s="647"/>
      <c r="AB39" s="647"/>
      <c r="AC39" s="647"/>
      <c r="AD39" s="648"/>
      <c r="AE39" s="603"/>
      <c r="AF39" s="604"/>
      <c r="AG39" s="604"/>
      <c r="AH39" s="604"/>
      <c r="AI39" s="604"/>
      <c r="AJ39" s="604"/>
      <c r="AK39" s="604"/>
      <c r="AL39" s="605"/>
      <c r="AM39" s="613"/>
      <c r="AQ39" s="114" t="s">
        <v>33</v>
      </c>
      <c r="AR39" s="174" t="s">
        <v>27</v>
      </c>
      <c r="AS39" s="162" t="s">
        <v>28</v>
      </c>
      <c r="AT39" s="167"/>
      <c r="AU39" s="167"/>
      <c r="AV39" s="167"/>
      <c r="AW39" s="167"/>
      <c r="AX39" s="167"/>
      <c r="AY39" s="11"/>
      <c r="AZ39" s="11"/>
      <c r="BA39" s="11"/>
      <c r="BB39" s="10"/>
      <c r="BC39" s="10"/>
      <c r="BD39" s="10"/>
      <c r="BE39" s="10"/>
      <c r="BF39" s="10"/>
    </row>
    <row r="40" spans="1:58" ht="13.5" customHeight="1" x14ac:dyDescent="0.2">
      <c r="A40" s="46">
        <f>ROW()</f>
        <v>40</v>
      </c>
      <c r="B40" s="470"/>
      <c r="C40" s="471"/>
      <c r="D40" s="471"/>
      <c r="E40" s="472"/>
      <c r="F40" s="404" t="s">
        <v>433</v>
      </c>
      <c r="G40" s="405"/>
      <c r="H40" s="405"/>
      <c r="I40" s="405"/>
      <c r="J40" s="405"/>
      <c r="K40" s="405"/>
      <c r="L40" s="405"/>
      <c r="M40" s="405"/>
      <c r="N40" s="405"/>
      <c r="O40" s="405"/>
      <c r="P40" s="405"/>
      <c r="Q40" s="405"/>
      <c r="R40" s="405"/>
      <c r="S40" s="405"/>
      <c r="T40" s="405"/>
      <c r="U40" s="637" t="s">
        <v>33</v>
      </c>
      <c r="V40" s="637"/>
      <c r="W40" s="637"/>
      <c r="X40" s="637"/>
      <c r="Y40" s="637"/>
      <c r="Z40" s="637"/>
      <c r="AA40" s="637"/>
      <c r="AB40" s="637"/>
      <c r="AC40" s="637"/>
      <c r="AD40" s="637"/>
      <c r="AE40" s="603"/>
      <c r="AF40" s="604"/>
      <c r="AG40" s="604"/>
      <c r="AH40" s="604"/>
      <c r="AI40" s="604"/>
      <c r="AJ40" s="604"/>
      <c r="AK40" s="604"/>
      <c r="AL40" s="605"/>
      <c r="AM40" s="613"/>
      <c r="AQ40" s="163" t="s">
        <v>33</v>
      </c>
      <c r="AR40" s="174" t="s">
        <v>431</v>
      </c>
      <c r="AS40" s="162" t="s">
        <v>432</v>
      </c>
      <c r="AT40" s="167"/>
      <c r="AU40" s="167"/>
      <c r="AV40" s="167"/>
      <c r="AW40" s="167"/>
      <c r="AX40" s="167"/>
      <c r="AY40" s="11"/>
      <c r="AZ40" s="11"/>
      <c r="BA40" s="11"/>
      <c r="BB40" s="10"/>
      <c r="BC40" s="10"/>
      <c r="BD40" s="10"/>
      <c r="BE40" s="10"/>
      <c r="BF40" s="10"/>
    </row>
    <row r="41" spans="1:58" ht="13.5" customHeight="1" x14ac:dyDescent="0.2">
      <c r="A41" s="46">
        <f>ROW()</f>
        <v>41</v>
      </c>
      <c r="B41" s="470"/>
      <c r="C41" s="471"/>
      <c r="D41" s="471"/>
      <c r="E41" s="472"/>
      <c r="F41" s="404" t="s">
        <v>434</v>
      </c>
      <c r="G41" s="405"/>
      <c r="H41" s="405"/>
      <c r="I41" s="405"/>
      <c r="J41" s="405"/>
      <c r="K41" s="405"/>
      <c r="L41" s="405"/>
      <c r="M41" s="405"/>
      <c r="N41" s="405"/>
      <c r="O41" s="405"/>
      <c r="P41" s="405"/>
      <c r="Q41" s="405"/>
      <c r="R41" s="405"/>
      <c r="S41" s="405"/>
      <c r="T41" s="405"/>
      <c r="U41" s="646" t="s">
        <v>106</v>
      </c>
      <c r="V41" s="637"/>
      <c r="W41" s="637"/>
      <c r="X41" s="637"/>
      <c r="Y41" s="637"/>
      <c r="Z41" s="637"/>
      <c r="AA41" s="637"/>
      <c r="AB41" s="637"/>
      <c r="AC41" s="637"/>
      <c r="AD41" s="637"/>
      <c r="AE41" s="603"/>
      <c r="AF41" s="604"/>
      <c r="AG41" s="604"/>
      <c r="AH41" s="604"/>
      <c r="AI41" s="604"/>
      <c r="AJ41" s="604"/>
      <c r="AK41" s="604"/>
      <c r="AL41" s="605"/>
      <c r="AM41" s="613"/>
      <c r="AQ41" s="178"/>
      <c r="AR41" s="210"/>
      <c r="AS41" s="178"/>
      <c r="AT41" s="167"/>
      <c r="AU41" s="167"/>
      <c r="AV41" s="167"/>
      <c r="AW41" s="167"/>
      <c r="AX41" s="167"/>
      <c r="AY41" s="11"/>
      <c r="AZ41" s="11"/>
      <c r="BA41" s="11"/>
      <c r="BB41" s="10"/>
      <c r="BC41" s="10"/>
      <c r="BD41" s="10"/>
      <c r="BE41" s="10"/>
      <c r="BF41" s="10"/>
    </row>
    <row r="42" spans="1:58" ht="13.5" customHeight="1" x14ac:dyDescent="0.2">
      <c r="A42" s="46">
        <f>ROW()</f>
        <v>42</v>
      </c>
      <c r="B42" s="470"/>
      <c r="C42" s="471"/>
      <c r="D42" s="471"/>
      <c r="E42" s="472"/>
      <c r="F42" s="404" t="s">
        <v>435</v>
      </c>
      <c r="G42" s="405"/>
      <c r="H42" s="405"/>
      <c r="I42" s="405"/>
      <c r="J42" s="405"/>
      <c r="K42" s="405"/>
      <c r="L42" s="405"/>
      <c r="M42" s="405"/>
      <c r="N42" s="405"/>
      <c r="O42" s="405"/>
      <c r="P42" s="405"/>
      <c r="Q42" s="405"/>
      <c r="R42" s="405"/>
      <c r="S42" s="405"/>
      <c r="T42" s="405"/>
      <c r="U42" s="637" t="s">
        <v>33</v>
      </c>
      <c r="V42" s="637"/>
      <c r="W42" s="637"/>
      <c r="X42" s="637"/>
      <c r="Y42" s="637"/>
      <c r="Z42" s="637"/>
      <c r="AA42" s="637"/>
      <c r="AB42" s="637"/>
      <c r="AC42" s="637"/>
      <c r="AD42" s="637"/>
      <c r="AE42" s="603"/>
      <c r="AF42" s="604"/>
      <c r="AG42" s="604"/>
      <c r="AH42" s="604"/>
      <c r="AI42" s="604"/>
      <c r="AJ42" s="604"/>
      <c r="AK42" s="604"/>
      <c r="AL42" s="605"/>
      <c r="AM42" s="613"/>
      <c r="AQ42" s="114" t="s">
        <v>33</v>
      </c>
      <c r="AR42" s="174" t="s">
        <v>581</v>
      </c>
      <c r="AS42" s="162" t="s">
        <v>739</v>
      </c>
      <c r="AT42" s="162" t="s">
        <v>37</v>
      </c>
      <c r="AU42" s="167"/>
      <c r="AV42" s="167"/>
      <c r="AW42" s="167"/>
      <c r="AX42" s="167"/>
      <c r="AY42" s="11"/>
      <c r="AZ42" s="11"/>
      <c r="BA42" s="11"/>
      <c r="BB42" s="10"/>
      <c r="BC42" s="10"/>
      <c r="BD42" s="10"/>
      <c r="BE42" s="10"/>
      <c r="BF42" s="10"/>
    </row>
    <row r="43" spans="1:58" ht="13.5" customHeight="1" x14ac:dyDescent="0.2">
      <c r="A43" s="46">
        <f>ROW()</f>
        <v>43</v>
      </c>
      <c r="B43" s="470"/>
      <c r="C43" s="471"/>
      <c r="D43" s="471"/>
      <c r="E43" s="472"/>
      <c r="F43" s="404" t="s">
        <v>436</v>
      </c>
      <c r="G43" s="405"/>
      <c r="H43" s="405"/>
      <c r="I43" s="405"/>
      <c r="J43" s="405"/>
      <c r="K43" s="405"/>
      <c r="L43" s="405"/>
      <c r="M43" s="405"/>
      <c r="N43" s="405"/>
      <c r="O43" s="405"/>
      <c r="P43" s="405"/>
      <c r="Q43" s="405"/>
      <c r="R43" s="405"/>
      <c r="S43" s="405"/>
      <c r="T43" s="405"/>
      <c r="U43" s="649" t="str">
        <f>IF(units=unit_si,"3",IF(units=unit_usc,"0.1","Input data"))</f>
        <v>Input data</v>
      </c>
      <c r="V43" s="649"/>
      <c r="W43" s="649"/>
      <c r="X43" s="649"/>
      <c r="Y43" s="649"/>
      <c r="Z43" s="649"/>
      <c r="AA43" s="649"/>
      <c r="AB43" s="412" t="str">
        <f>IF(units="Select","",AT43)</f>
        <v/>
      </c>
      <c r="AC43" s="412"/>
      <c r="AD43" s="503"/>
      <c r="AE43" s="603"/>
      <c r="AF43" s="604"/>
      <c r="AG43" s="604"/>
      <c r="AH43" s="604"/>
      <c r="AI43" s="604"/>
      <c r="AJ43" s="604"/>
      <c r="AK43" s="604"/>
      <c r="AL43" s="605"/>
      <c r="AM43" s="613"/>
      <c r="AQ43" s="187"/>
      <c r="AR43" s="174" t="s">
        <v>81</v>
      </c>
      <c r="AS43" s="162" t="s">
        <v>80</v>
      </c>
      <c r="AT43" s="115" t="str">
        <f>IF(units=unit_usc,AS43,AR43)</f>
        <v>mm</v>
      </c>
      <c r="AU43" s="167"/>
      <c r="AV43" s="167"/>
      <c r="AW43" s="167"/>
      <c r="AX43" s="167"/>
      <c r="AY43" s="11"/>
      <c r="AZ43" s="11"/>
      <c r="BA43" s="11"/>
      <c r="BB43" s="10"/>
      <c r="BC43" s="10"/>
      <c r="BD43" s="10"/>
      <c r="BE43" s="10"/>
      <c r="BF43" s="10"/>
    </row>
    <row r="44" spans="1:58" ht="13.5" customHeight="1" x14ac:dyDescent="0.2">
      <c r="A44" s="46">
        <f>ROW()</f>
        <v>44</v>
      </c>
      <c r="B44" s="470"/>
      <c r="C44" s="471"/>
      <c r="D44" s="471"/>
      <c r="E44" s="472"/>
      <c r="F44" s="404" t="s">
        <v>437</v>
      </c>
      <c r="G44" s="405"/>
      <c r="H44" s="405"/>
      <c r="I44" s="405"/>
      <c r="J44" s="405"/>
      <c r="K44" s="405"/>
      <c r="L44" s="405"/>
      <c r="M44" s="405"/>
      <c r="N44" s="405"/>
      <c r="O44" s="405"/>
      <c r="P44" s="405"/>
      <c r="Q44" s="405"/>
      <c r="R44" s="405"/>
      <c r="S44" s="405"/>
      <c r="T44" s="405"/>
      <c r="U44" s="637" t="s">
        <v>33</v>
      </c>
      <c r="V44" s="637"/>
      <c r="W44" s="637"/>
      <c r="X44" s="637"/>
      <c r="Y44" s="637"/>
      <c r="Z44" s="637"/>
      <c r="AA44" s="637"/>
      <c r="AB44" s="637"/>
      <c r="AC44" s="637"/>
      <c r="AD44" s="650"/>
      <c r="AE44" s="603"/>
      <c r="AF44" s="604"/>
      <c r="AG44" s="604"/>
      <c r="AH44" s="604"/>
      <c r="AI44" s="604"/>
      <c r="AJ44" s="604"/>
      <c r="AK44" s="604"/>
      <c r="AL44" s="605"/>
      <c r="AM44" s="613"/>
      <c r="AQ44" s="114" t="s">
        <v>33</v>
      </c>
      <c r="AR44" s="174" t="s">
        <v>27</v>
      </c>
      <c r="AS44" s="162" t="s">
        <v>28</v>
      </c>
      <c r="AT44" s="167"/>
      <c r="AU44" s="167"/>
      <c r="AV44" s="167"/>
      <c r="AW44" s="167"/>
      <c r="AX44" s="167"/>
      <c r="AY44" s="11"/>
      <c r="AZ44" s="11"/>
      <c r="BA44" s="11"/>
      <c r="BB44" s="10"/>
      <c r="BC44" s="10"/>
      <c r="BD44" s="10"/>
      <c r="BE44" s="10"/>
      <c r="BF44" s="10"/>
    </row>
    <row r="45" spans="1:58" ht="13.5" customHeight="1" x14ac:dyDescent="0.2">
      <c r="A45" s="46">
        <f>ROW()</f>
        <v>45</v>
      </c>
      <c r="B45" s="470"/>
      <c r="C45" s="471"/>
      <c r="D45" s="471"/>
      <c r="E45" s="472"/>
      <c r="F45" s="404" t="s">
        <v>438</v>
      </c>
      <c r="G45" s="405"/>
      <c r="H45" s="405"/>
      <c r="I45" s="405"/>
      <c r="J45" s="405"/>
      <c r="K45" s="405"/>
      <c r="L45" s="405"/>
      <c r="M45" s="405"/>
      <c r="N45" s="405"/>
      <c r="O45" s="405"/>
      <c r="P45" s="405"/>
      <c r="Q45" s="405"/>
      <c r="R45" s="405"/>
      <c r="S45" s="405"/>
      <c r="T45" s="405"/>
      <c r="U45" s="637" t="s">
        <v>106</v>
      </c>
      <c r="V45" s="637"/>
      <c r="W45" s="637"/>
      <c r="X45" s="637"/>
      <c r="Y45" s="637"/>
      <c r="Z45" s="637"/>
      <c r="AA45" s="637"/>
      <c r="AB45" s="412" t="str">
        <f>IF(units="Select","",AT45)</f>
        <v/>
      </c>
      <c r="AC45" s="412"/>
      <c r="AD45" s="503"/>
      <c r="AE45" s="603"/>
      <c r="AF45" s="604"/>
      <c r="AG45" s="604"/>
      <c r="AH45" s="604"/>
      <c r="AI45" s="604"/>
      <c r="AJ45" s="604"/>
      <c r="AK45" s="604"/>
      <c r="AL45" s="605"/>
      <c r="AM45" s="613"/>
      <c r="AQ45" s="184"/>
      <c r="AR45" s="174" t="s">
        <v>54</v>
      </c>
      <c r="AS45" s="162" t="s">
        <v>53</v>
      </c>
      <c r="AT45" s="115" t="str">
        <f>IF(units=unit_usc,AS45,AR45)</f>
        <v>m</v>
      </c>
      <c r="AU45" s="167"/>
      <c r="AV45" s="167"/>
      <c r="AW45" s="167"/>
      <c r="AX45" s="167"/>
      <c r="AY45" s="11"/>
      <c r="AZ45" s="11"/>
      <c r="BA45" s="11"/>
      <c r="BB45" s="10"/>
      <c r="BC45" s="10"/>
      <c r="BD45" s="10"/>
      <c r="BE45" s="10"/>
      <c r="BF45" s="10"/>
    </row>
    <row r="46" spans="1:58" ht="13.5" customHeight="1" x14ac:dyDescent="0.2">
      <c r="A46" s="46">
        <f>ROW()</f>
        <v>46</v>
      </c>
      <c r="B46" s="470"/>
      <c r="C46" s="471"/>
      <c r="D46" s="471"/>
      <c r="E46" s="472"/>
      <c r="F46" s="404" t="s">
        <v>439</v>
      </c>
      <c r="G46" s="405"/>
      <c r="H46" s="405"/>
      <c r="I46" s="405"/>
      <c r="J46" s="405"/>
      <c r="K46" s="405"/>
      <c r="L46" s="405"/>
      <c r="M46" s="405"/>
      <c r="N46" s="405"/>
      <c r="O46" s="405"/>
      <c r="P46" s="405"/>
      <c r="Q46" s="405"/>
      <c r="R46" s="405"/>
      <c r="S46" s="405"/>
      <c r="T46" s="405"/>
      <c r="U46" s="637" t="s">
        <v>106</v>
      </c>
      <c r="V46" s="637"/>
      <c r="W46" s="637"/>
      <c r="X46" s="637"/>
      <c r="Y46" s="637"/>
      <c r="Z46" s="637"/>
      <c r="AA46" s="637"/>
      <c r="AB46" s="412" t="str">
        <f>IF(units="Select","",AT46)</f>
        <v/>
      </c>
      <c r="AC46" s="412"/>
      <c r="AD46" s="503"/>
      <c r="AE46" s="603"/>
      <c r="AF46" s="604"/>
      <c r="AG46" s="604"/>
      <c r="AH46" s="604"/>
      <c r="AI46" s="604"/>
      <c r="AJ46" s="604"/>
      <c r="AK46" s="604"/>
      <c r="AL46" s="605"/>
      <c r="AM46" s="613"/>
      <c r="AQ46" s="186"/>
      <c r="AR46" s="174" t="s">
        <v>54</v>
      </c>
      <c r="AS46" s="162" t="s">
        <v>53</v>
      </c>
      <c r="AT46" s="115" t="str">
        <f>IF(units=unit_usc,AS46,AR46)</f>
        <v>m</v>
      </c>
      <c r="AU46" s="167"/>
      <c r="AV46" s="167"/>
      <c r="AW46" s="167"/>
      <c r="AX46" s="167"/>
      <c r="AY46" s="11"/>
      <c r="AZ46" s="11"/>
      <c r="BA46" s="11"/>
      <c r="BB46" s="10"/>
      <c r="BC46" s="10"/>
      <c r="BD46" s="10"/>
      <c r="BE46" s="10"/>
      <c r="BF46" s="10"/>
    </row>
    <row r="47" spans="1:58" ht="13.5" customHeight="1" x14ac:dyDescent="0.2">
      <c r="A47" s="46">
        <f>ROW()</f>
        <v>47</v>
      </c>
      <c r="B47" s="470"/>
      <c r="C47" s="471"/>
      <c r="D47" s="471"/>
      <c r="E47" s="472"/>
      <c r="F47" s="404" t="s">
        <v>440</v>
      </c>
      <c r="G47" s="405"/>
      <c r="H47" s="405"/>
      <c r="I47" s="405"/>
      <c r="J47" s="405"/>
      <c r="K47" s="405"/>
      <c r="L47" s="405"/>
      <c r="M47" s="405"/>
      <c r="N47" s="405"/>
      <c r="O47" s="405"/>
      <c r="P47" s="405"/>
      <c r="Q47" s="405"/>
      <c r="R47" s="405"/>
      <c r="S47" s="405"/>
      <c r="T47" s="405"/>
      <c r="U47" s="637" t="s">
        <v>106</v>
      </c>
      <c r="V47" s="637"/>
      <c r="W47" s="637"/>
      <c r="X47" s="637"/>
      <c r="Y47" s="637"/>
      <c r="Z47" s="637"/>
      <c r="AA47" s="637"/>
      <c r="AB47" s="412" t="str">
        <f>IF(units="Select","",AT47)</f>
        <v/>
      </c>
      <c r="AC47" s="412"/>
      <c r="AD47" s="503"/>
      <c r="AE47" s="603"/>
      <c r="AF47" s="604"/>
      <c r="AG47" s="604"/>
      <c r="AH47" s="604"/>
      <c r="AI47" s="604"/>
      <c r="AJ47" s="604"/>
      <c r="AK47" s="604"/>
      <c r="AL47" s="605"/>
      <c r="AM47" s="613"/>
      <c r="AQ47" s="186"/>
      <c r="AR47" s="174" t="s">
        <v>81</v>
      </c>
      <c r="AS47" s="162" t="s">
        <v>80</v>
      </c>
      <c r="AT47" s="115" t="str">
        <f>IF(units=unit_usc,AS47,AR47)</f>
        <v>mm</v>
      </c>
      <c r="AU47" s="167"/>
      <c r="AV47" s="167"/>
      <c r="AW47" s="167"/>
      <c r="AX47" s="167"/>
      <c r="AY47" s="11"/>
      <c r="AZ47" s="11"/>
      <c r="BA47" s="11"/>
      <c r="BB47" s="10"/>
      <c r="BC47" s="10"/>
      <c r="BD47" s="10"/>
      <c r="BE47" s="10"/>
      <c r="BF47" s="10"/>
    </row>
    <row r="48" spans="1:58" ht="13.5" customHeight="1" x14ac:dyDescent="0.2">
      <c r="A48" s="46">
        <f>ROW()</f>
        <v>48</v>
      </c>
      <c r="B48" s="470"/>
      <c r="C48" s="471"/>
      <c r="D48" s="471"/>
      <c r="E48" s="472"/>
      <c r="F48" s="404" t="s">
        <v>441</v>
      </c>
      <c r="G48" s="405"/>
      <c r="H48" s="405"/>
      <c r="I48" s="405"/>
      <c r="J48" s="405"/>
      <c r="K48" s="405"/>
      <c r="L48" s="405"/>
      <c r="M48" s="405"/>
      <c r="N48" s="405"/>
      <c r="O48" s="405"/>
      <c r="P48" s="405"/>
      <c r="Q48" s="405"/>
      <c r="R48" s="405"/>
      <c r="S48" s="405"/>
      <c r="T48" s="405"/>
      <c r="U48" s="637" t="s">
        <v>106</v>
      </c>
      <c r="V48" s="637"/>
      <c r="W48" s="637"/>
      <c r="X48" s="637"/>
      <c r="Y48" s="637"/>
      <c r="Z48" s="637"/>
      <c r="AA48" s="637"/>
      <c r="AB48" s="412" t="str">
        <f>IF(units="Select","",AT48)</f>
        <v/>
      </c>
      <c r="AC48" s="412"/>
      <c r="AD48" s="503"/>
      <c r="AE48" s="603"/>
      <c r="AF48" s="604"/>
      <c r="AG48" s="604"/>
      <c r="AH48" s="604"/>
      <c r="AI48" s="604"/>
      <c r="AJ48" s="604"/>
      <c r="AK48" s="604"/>
      <c r="AL48" s="605"/>
      <c r="AM48" s="613"/>
      <c r="AQ48" s="186"/>
      <c r="AR48" s="174" t="s">
        <v>81</v>
      </c>
      <c r="AS48" s="162" t="s">
        <v>80</v>
      </c>
      <c r="AT48" s="115" t="str">
        <f>IF(units=unit_usc,AS48,AR48)</f>
        <v>mm</v>
      </c>
      <c r="AU48" s="167"/>
      <c r="AV48" s="167"/>
      <c r="AW48" s="167"/>
      <c r="AX48" s="167"/>
      <c r="AY48" s="11"/>
      <c r="AZ48" s="11"/>
      <c r="BA48" s="11"/>
      <c r="BB48" s="10"/>
      <c r="BC48" s="10"/>
      <c r="BD48" s="10"/>
      <c r="BE48" s="10"/>
      <c r="BF48" s="10"/>
    </row>
    <row r="49" spans="1:58" ht="13.5" customHeight="1" x14ac:dyDescent="0.2">
      <c r="A49" s="46">
        <f>ROW()</f>
        <v>49</v>
      </c>
      <c r="B49" s="470"/>
      <c r="C49" s="471"/>
      <c r="D49" s="471"/>
      <c r="E49" s="472"/>
      <c r="F49" s="404" t="s">
        <v>420</v>
      </c>
      <c r="G49" s="405"/>
      <c r="H49" s="405"/>
      <c r="I49" s="405"/>
      <c r="J49" s="405"/>
      <c r="K49" s="405"/>
      <c r="L49" s="405"/>
      <c r="M49" s="405"/>
      <c r="N49" s="405"/>
      <c r="O49" s="405"/>
      <c r="P49" s="405"/>
      <c r="Q49" s="405"/>
      <c r="R49" s="405"/>
      <c r="S49" s="405"/>
      <c r="T49" s="405"/>
      <c r="U49" s="637" t="s">
        <v>106</v>
      </c>
      <c r="V49" s="637"/>
      <c r="W49" s="637"/>
      <c r="X49" s="637"/>
      <c r="Y49" s="637"/>
      <c r="Z49" s="637"/>
      <c r="AA49" s="637"/>
      <c r="AB49" s="412" t="str">
        <f>IF(units="Select","",AT48)</f>
        <v/>
      </c>
      <c r="AC49" s="412"/>
      <c r="AD49" s="503"/>
      <c r="AE49" s="603"/>
      <c r="AF49" s="604"/>
      <c r="AG49" s="604"/>
      <c r="AH49" s="604"/>
      <c r="AI49" s="604"/>
      <c r="AJ49" s="604"/>
      <c r="AK49" s="604"/>
      <c r="AL49" s="605"/>
      <c r="AM49" s="613"/>
      <c r="AQ49" s="186"/>
      <c r="AR49" s="174" t="s">
        <v>102</v>
      </c>
      <c r="AS49" s="162" t="s">
        <v>101</v>
      </c>
      <c r="AT49" s="115" t="str">
        <f>IF(units=unit_usc,AS49,AR49)</f>
        <v>kg</v>
      </c>
      <c r="AU49" s="167"/>
      <c r="AV49" s="167"/>
      <c r="AW49" s="167"/>
      <c r="AX49" s="167"/>
      <c r="AY49" s="11"/>
      <c r="AZ49" s="11"/>
      <c r="BA49" s="11"/>
      <c r="BB49" s="10"/>
      <c r="BC49" s="10"/>
      <c r="BD49" s="10"/>
      <c r="BE49" s="10"/>
      <c r="BF49" s="10"/>
    </row>
    <row r="50" spans="1:58" ht="13.5" customHeight="1" x14ac:dyDescent="0.2">
      <c r="A50" s="46">
        <f>ROW()</f>
        <v>50</v>
      </c>
      <c r="B50" s="470"/>
      <c r="C50" s="471"/>
      <c r="D50" s="471"/>
      <c r="E50" s="472"/>
      <c r="F50" s="404" t="s">
        <v>421</v>
      </c>
      <c r="G50" s="405"/>
      <c r="H50" s="405"/>
      <c r="I50" s="405"/>
      <c r="J50" s="405"/>
      <c r="K50" s="405"/>
      <c r="L50" s="405"/>
      <c r="M50" s="405"/>
      <c r="N50" s="405"/>
      <c r="O50" s="405"/>
      <c r="P50" s="405"/>
      <c r="Q50" s="405"/>
      <c r="R50" s="405"/>
      <c r="S50" s="405"/>
      <c r="T50" s="405"/>
      <c r="U50" s="637" t="s">
        <v>106</v>
      </c>
      <c r="V50" s="637"/>
      <c r="W50" s="637"/>
      <c r="X50" s="637"/>
      <c r="Y50" s="637"/>
      <c r="Z50" s="637"/>
      <c r="AA50" s="637"/>
      <c r="AB50" s="637"/>
      <c r="AC50" s="637"/>
      <c r="AD50" s="637"/>
      <c r="AE50" s="603"/>
      <c r="AF50" s="604"/>
      <c r="AG50" s="604"/>
      <c r="AH50" s="604"/>
      <c r="AI50" s="604"/>
      <c r="AJ50" s="604"/>
      <c r="AK50" s="604"/>
      <c r="AL50" s="605"/>
      <c r="AM50" s="613"/>
      <c r="AQ50" s="167"/>
      <c r="AR50" s="166"/>
      <c r="AS50" s="167"/>
      <c r="AT50" s="167"/>
      <c r="AU50" s="167"/>
      <c r="AV50" s="167"/>
      <c r="AW50" s="167"/>
      <c r="AX50" s="167"/>
      <c r="AY50" s="11"/>
      <c r="AZ50" s="11"/>
      <c r="BA50" s="11"/>
      <c r="BB50" s="10"/>
      <c r="BC50" s="10"/>
      <c r="BD50" s="10"/>
      <c r="BE50" s="10"/>
      <c r="BF50" s="10"/>
    </row>
    <row r="51" spans="1:58" ht="13.5" customHeight="1" x14ac:dyDescent="0.2">
      <c r="A51" s="46">
        <f>ROW()</f>
        <v>51</v>
      </c>
      <c r="B51" s="470"/>
      <c r="C51" s="471"/>
      <c r="D51" s="471"/>
      <c r="E51" s="472"/>
      <c r="F51" s="404" t="s">
        <v>422</v>
      </c>
      <c r="G51" s="405"/>
      <c r="H51" s="405"/>
      <c r="I51" s="405"/>
      <c r="J51" s="405"/>
      <c r="K51" s="405"/>
      <c r="L51" s="405"/>
      <c r="M51" s="405"/>
      <c r="N51" s="405"/>
      <c r="O51" s="405"/>
      <c r="P51" s="405"/>
      <c r="Q51" s="405"/>
      <c r="R51" s="405"/>
      <c r="S51" s="405"/>
      <c r="T51" s="405"/>
      <c r="U51" s="637" t="s">
        <v>106</v>
      </c>
      <c r="V51" s="637"/>
      <c r="W51" s="637"/>
      <c r="X51" s="637"/>
      <c r="Y51" s="637"/>
      <c r="Z51" s="637"/>
      <c r="AA51" s="637"/>
      <c r="AB51" s="637"/>
      <c r="AC51" s="637"/>
      <c r="AD51" s="637"/>
      <c r="AE51" s="603"/>
      <c r="AF51" s="604"/>
      <c r="AG51" s="604"/>
      <c r="AH51" s="604"/>
      <c r="AI51" s="604"/>
      <c r="AJ51" s="604"/>
      <c r="AK51" s="604"/>
      <c r="AL51" s="605"/>
      <c r="AM51" s="613"/>
      <c r="AQ51" s="167"/>
      <c r="AR51" s="166"/>
      <c r="AS51" s="167"/>
      <c r="AT51" s="167"/>
      <c r="AU51" s="167"/>
      <c r="AV51" s="167"/>
      <c r="AW51" s="167"/>
      <c r="AX51" s="167"/>
      <c r="AY51" s="11"/>
      <c r="AZ51" s="11"/>
      <c r="BA51" s="11"/>
      <c r="BB51" s="10"/>
      <c r="BC51" s="10"/>
      <c r="BD51" s="10"/>
      <c r="BE51" s="10"/>
      <c r="BF51" s="10"/>
    </row>
    <row r="52" spans="1:58" ht="13.5" customHeight="1" x14ac:dyDescent="0.2">
      <c r="A52" s="46">
        <f>ROW()</f>
        <v>52</v>
      </c>
      <c r="B52" s="470"/>
      <c r="C52" s="471"/>
      <c r="D52" s="471"/>
      <c r="E52" s="472"/>
      <c r="F52" s="404" t="s">
        <v>423</v>
      </c>
      <c r="G52" s="405"/>
      <c r="H52" s="405"/>
      <c r="I52" s="405"/>
      <c r="J52" s="405"/>
      <c r="K52" s="405"/>
      <c r="L52" s="405"/>
      <c r="M52" s="405"/>
      <c r="N52" s="405"/>
      <c r="O52" s="405"/>
      <c r="P52" s="405"/>
      <c r="Q52" s="405"/>
      <c r="R52" s="405"/>
      <c r="S52" s="405"/>
      <c r="T52" s="405"/>
      <c r="U52" s="637" t="s">
        <v>106</v>
      </c>
      <c r="V52" s="637"/>
      <c r="W52" s="637"/>
      <c r="X52" s="637"/>
      <c r="Y52" s="637"/>
      <c r="Z52" s="637"/>
      <c r="AA52" s="637"/>
      <c r="AB52" s="637"/>
      <c r="AC52" s="637"/>
      <c r="AD52" s="650"/>
      <c r="AE52" s="603"/>
      <c r="AF52" s="604"/>
      <c r="AG52" s="604"/>
      <c r="AH52" s="604"/>
      <c r="AI52" s="604"/>
      <c r="AJ52" s="604"/>
      <c r="AK52" s="604"/>
      <c r="AL52" s="605"/>
      <c r="AM52" s="613"/>
      <c r="AQ52" s="360"/>
      <c r="AR52" s="253"/>
      <c r="AS52" s="188"/>
      <c r="AT52" s="167"/>
      <c r="AU52" s="167"/>
      <c r="AV52" s="167"/>
      <c r="AW52" s="167"/>
      <c r="AX52" s="167"/>
      <c r="AY52" s="11"/>
      <c r="AZ52" s="11"/>
      <c r="BA52" s="11"/>
      <c r="BB52" s="10"/>
      <c r="BC52" s="10"/>
      <c r="BD52" s="10"/>
      <c r="BE52" s="10"/>
      <c r="BF52" s="10"/>
    </row>
    <row r="53" spans="1:58" ht="13.5" customHeight="1" x14ac:dyDescent="0.2">
      <c r="A53" s="46">
        <f>ROW()</f>
        <v>53</v>
      </c>
      <c r="B53" s="470"/>
      <c r="C53" s="471"/>
      <c r="D53" s="471"/>
      <c r="E53" s="472"/>
      <c r="F53" s="404" t="s">
        <v>619</v>
      </c>
      <c r="G53" s="405"/>
      <c r="H53" s="405"/>
      <c r="I53" s="405"/>
      <c r="J53" s="405"/>
      <c r="K53" s="405"/>
      <c r="L53" s="405"/>
      <c r="M53" s="405"/>
      <c r="N53" s="405"/>
      <c r="O53" s="405"/>
      <c r="P53" s="405"/>
      <c r="Q53" s="405"/>
      <c r="R53" s="405"/>
      <c r="S53" s="405"/>
      <c r="T53" s="405"/>
      <c r="U53" s="637" t="s">
        <v>739</v>
      </c>
      <c r="V53" s="637"/>
      <c r="W53" s="637"/>
      <c r="X53" s="637"/>
      <c r="Y53" s="637"/>
      <c r="Z53" s="637"/>
      <c r="AA53" s="637"/>
      <c r="AB53" s="637"/>
      <c r="AC53" s="637"/>
      <c r="AD53" s="650"/>
      <c r="AE53" s="603"/>
      <c r="AF53" s="604"/>
      <c r="AG53" s="604"/>
      <c r="AH53" s="604"/>
      <c r="AI53" s="604"/>
      <c r="AJ53" s="604"/>
      <c r="AK53" s="604"/>
      <c r="AL53" s="605"/>
      <c r="AM53" s="613"/>
      <c r="AQ53" s="169" t="s">
        <v>33</v>
      </c>
      <c r="AR53" s="163" t="s">
        <v>739</v>
      </c>
      <c r="AS53" s="162" t="s">
        <v>37</v>
      </c>
      <c r="AT53" s="167"/>
      <c r="AU53" s="167"/>
      <c r="AV53" s="167"/>
      <c r="AW53" s="167"/>
      <c r="AX53" s="167"/>
      <c r="AY53" s="11"/>
      <c r="AZ53" s="11"/>
      <c r="BA53" s="11"/>
      <c r="BB53" s="10"/>
      <c r="BC53" s="10"/>
      <c r="BD53" s="10"/>
      <c r="BE53" s="10"/>
      <c r="BF53" s="10"/>
    </row>
    <row r="54" spans="1:58" ht="13.5" customHeight="1" x14ac:dyDescent="0.2">
      <c r="A54" s="46">
        <f>ROW()</f>
        <v>54</v>
      </c>
      <c r="B54" s="470"/>
      <c r="C54" s="471"/>
      <c r="D54" s="471"/>
      <c r="E54" s="472"/>
      <c r="F54" s="404" t="s">
        <v>620</v>
      </c>
      <c r="G54" s="405"/>
      <c r="H54" s="405"/>
      <c r="I54" s="405"/>
      <c r="J54" s="405"/>
      <c r="K54" s="405"/>
      <c r="L54" s="405"/>
      <c r="M54" s="405"/>
      <c r="N54" s="405"/>
      <c r="O54" s="405"/>
      <c r="P54" s="405"/>
      <c r="Q54" s="405"/>
      <c r="R54" s="405"/>
      <c r="S54" s="405"/>
      <c r="T54" s="405"/>
      <c r="U54" s="637" t="s">
        <v>739</v>
      </c>
      <c r="V54" s="637"/>
      <c r="W54" s="637"/>
      <c r="X54" s="637"/>
      <c r="Y54" s="637"/>
      <c r="Z54" s="637"/>
      <c r="AA54" s="637"/>
      <c r="AB54" s="637"/>
      <c r="AC54" s="637"/>
      <c r="AD54" s="650"/>
      <c r="AE54" s="603"/>
      <c r="AF54" s="604"/>
      <c r="AG54" s="604"/>
      <c r="AH54" s="604"/>
      <c r="AI54" s="604"/>
      <c r="AJ54" s="604"/>
      <c r="AK54" s="604"/>
      <c r="AL54" s="605"/>
      <c r="AM54" s="613"/>
      <c r="AQ54" s="169" t="s">
        <v>33</v>
      </c>
      <c r="AR54" s="163" t="s">
        <v>739</v>
      </c>
      <c r="AS54" s="162" t="s">
        <v>37</v>
      </c>
      <c r="AT54" s="167"/>
      <c r="AU54" s="167"/>
      <c r="AV54" s="167"/>
      <c r="AW54" s="167"/>
      <c r="AX54" s="167"/>
      <c r="AY54" s="11"/>
      <c r="AZ54" s="11"/>
      <c r="BA54" s="11"/>
      <c r="BB54" s="10"/>
      <c r="BC54" s="10"/>
      <c r="BD54" s="10"/>
      <c r="BE54" s="10"/>
      <c r="BF54" s="10"/>
    </row>
    <row r="55" spans="1:58" ht="13.5" customHeight="1" x14ac:dyDescent="0.2">
      <c r="A55" s="46">
        <f>ROW()</f>
        <v>55</v>
      </c>
      <c r="B55" s="470"/>
      <c r="C55" s="471"/>
      <c r="D55" s="471"/>
      <c r="E55" s="472"/>
      <c r="F55" s="404" t="s">
        <v>424</v>
      </c>
      <c r="G55" s="405"/>
      <c r="H55" s="405"/>
      <c r="I55" s="405"/>
      <c r="J55" s="405"/>
      <c r="K55" s="405"/>
      <c r="L55" s="405"/>
      <c r="M55" s="405"/>
      <c r="N55" s="405"/>
      <c r="O55" s="405"/>
      <c r="P55" s="405"/>
      <c r="Q55" s="405"/>
      <c r="R55" s="405"/>
      <c r="S55" s="405"/>
      <c r="T55" s="405"/>
      <c r="U55" s="637" t="s">
        <v>33</v>
      </c>
      <c r="V55" s="637"/>
      <c r="W55" s="637"/>
      <c r="X55" s="637"/>
      <c r="Y55" s="637"/>
      <c r="Z55" s="637"/>
      <c r="AA55" s="637"/>
      <c r="AB55" s="637"/>
      <c r="AC55" s="637"/>
      <c r="AD55" s="637"/>
      <c r="AE55" s="603"/>
      <c r="AF55" s="604"/>
      <c r="AG55" s="604"/>
      <c r="AH55" s="604"/>
      <c r="AI55" s="604"/>
      <c r="AJ55" s="604"/>
      <c r="AK55" s="604"/>
      <c r="AL55" s="605"/>
      <c r="AM55" s="613"/>
      <c r="AQ55" s="114" t="s">
        <v>33</v>
      </c>
      <c r="AR55" s="174" t="s">
        <v>27</v>
      </c>
      <c r="AS55" s="162" t="s">
        <v>28</v>
      </c>
      <c r="AT55" s="167"/>
      <c r="AU55" s="167"/>
      <c r="AV55" s="167"/>
      <c r="AW55" s="167"/>
      <c r="AX55" s="167"/>
      <c r="AY55" s="11"/>
      <c r="AZ55" s="11"/>
      <c r="BA55" s="11"/>
      <c r="BB55" s="10"/>
      <c r="BC55" s="10"/>
      <c r="BD55" s="10"/>
      <c r="BE55" s="10"/>
      <c r="BF55" s="10"/>
    </row>
    <row r="56" spans="1:58" ht="13.5" customHeight="1" x14ac:dyDescent="0.2">
      <c r="A56" s="46">
        <f>ROW()</f>
        <v>56</v>
      </c>
      <c r="B56" s="470"/>
      <c r="C56" s="471"/>
      <c r="D56" s="471"/>
      <c r="E56" s="472"/>
      <c r="F56" s="404" t="s">
        <v>367</v>
      </c>
      <c r="G56" s="405"/>
      <c r="H56" s="405"/>
      <c r="I56" s="405"/>
      <c r="J56" s="405"/>
      <c r="K56" s="405"/>
      <c r="L56" s="405"/>
      <c r="M56" s="405"/>
      <c r="N56" s="405"/>
      <c r="O56" s="405"/>
      <c r="P56" s="405"/>
      <c r="Q56" s="405"/>
      <c r="R56" s="405"/>
      <c r="S56" s="405"/>
      <c r="T56" s="405"/>
      <c r="U56" s="637" t="s">
        <v>33</v>
      </c>
      <c r="V56" s="637"/>
      <c r="W56" s="637"/>
      <c r="X56" s="637" t="s">
        <v>106</v>
      </c>
      <c r="Y56" s="637"/>
      <c r="Z56" s="637"/>
      <c r="AA56" s="637"/>
      <c r="AB56" s="637" t="s">
        <v>33</v>
      </c>
      <c r="AC56" s="637"/>
      <c r="AD56" s="637"/>
      <c r="AE56" s="603"/>
      <c r="AF56" s="604"/>
      <c r="AG56" s="604"/>
      <c r="AH56" s="604"/>
      <c r="AI56" s="604"/>
      <c r="AJ56" s="604"/>
      <c r="AK56" s="604"/>
      <c r="AL56" s="605"/>
      <c r="AM56" s="613"/>
      <c r="AQ56" s="114" t="s">
        <v>33</v>
      </c>
      <c r="AR56" s="174" t="s">
        <v>443</v>
      </c>
      <c r="AS56" s="162" t="s">
        <v>444</v>
      </c>
      <c r="AT56" s="167"/>
      <c r="AU56" s="167"/>
      <c r="AV56" s="167"/>
      <c r="AW56" s="167"/>
      <c r="AX56" s="167"/>
      <c r="AY56" s="11"/>
      <c r="AZ56" s="11"/>
      <c r="BA56" s="11"/>
      <c r="BB56" s="10"/>
      <c r="BC56" s="10"/>
      <c r="BD56" s="10"/>
      <c r="BE56" s="10"/>
      <c r="BF56" s="10"/>
    </row>
    <row r="57" spans="1:58" ht="13.5" customHeight="1" x14ac:dyDescent="0.2">
      <c r="A57" s="46">
        <f>ROW()</f>
        <v>57</v>
      </c>
      <c r="B57" s="470"/>
      <c r="C57" s="471"/>
      <c r="D57" s="471"/>
      <c r="E57" s="472"/>
      <c r="F57" s="404" t="s">
        <v>425</v>
      </c>
      <c r="G57" s="405"/>
      <c r="H57" s="405"/>
      <c r="I57" s="405"/>
      <c r="J57" s="405"/>
      <c r="K57" s="405"/>
      <c r="L57" s="405"/>
      <c r="M57" s="405"/>
      <c r="N57" s="405"/>
      <c r="O57" s="405"/>
      <c r="P57" s="405"/>
      <c r="Q57" s="405"/>
      <c r="R57" s="405"/>
      <c r="S57" s="405"/>
      <c r="T57" s="405"/>
      <c r="U57" s="637" t="s">
        <v>106</v>
      </c>
      <c r="V57" s="637"/>
      <c r="W57" s="637"/>
      <c r="X57" s="637"/>
      <c r="Y57" s="637"/>
      <c r="Z57" s="637"/>
      <c r="AA57" s="637"/>
      <c r="AB57" s="637"/>
      <c r="AC57" s="637"/>
      <c r="AD57" s="637"/>
      <c r="AE57" s="603"/>
      <c r="AF57" s="604"/>
      <c r="AG57" s="604"/>
      <c r="AH57" s="604"/>
      <c r="AI57" s="604"/>
      <c r="AJ57" s="604"/>
      <c r="AK57" s="604"/>
      <c r="AL57" s="605"/>
      <c r="AM57" s="613"/>
      <c r="AQ57" s="167"/>
      <c r="AR57" s="166"/>
      <c r="AS57" s="167"/>
      <c r="AT57" s="167"/>
      <c r="AU57" s="167"/>
      <c r="AV57" s="167"/>
      <c r="AW57" s="167"/>
      <c r="AX57" s="167"/>
      <c r="AY57" s="11"/>
      <c r="AZ57" s="11"/>
      <c r="BA57" s="11"/>
      <c r="BB57" s="10"/>
      <c r="BC57" s="10"/>
      <c r="BD57" s="10"/>
      <c r="BE57" s="10"/>
      <c r="BF57" s="10"/>
    </row>
    <row r="58" spans="1:58" ht="13.5" customHeight="1" x14ac:dyDescent="0.2">
      <c r="A58" s="46">
        <f>ROW()</f>
        <v>58</v>
      </c>
      <c r="B58" s="470"/>
      <c r="C58" s="471"/>
      <c r="D58" s="471"/>
      <c r="E58" s="472"/>
      <c r="F58" s="404" t="s">
        <v>426</v>
      </c>
      <c r="G58" s="405"/>
      <c r="H58" s="405"/>
      <c r="I58" s="405"/>
      <c r="J58" s="405"/>
      <c r="K58" s="405"/>
      <c r="L58" s="405"/>
      <c r="M58" s="405"/>
      <c r="N58" s="405"/>
      <c r="O58" s="405"/>
      <c r="P58" s="405"/>
      <c r="Q58" s="405"/>
      <c r="R58" s="405"/>
      <c r="S58" s="405"/>
      <c r="T58" s="405"/>
      <c r="U58" s="637" t="s">
        <v>106</v>
      </c>
      <c r="V58" s="637"/>
      <c r="W58" s="637"/>
      <c r="X58" s="637"/>
      <c r="Y58" s="637"/>
      <c r="Z58" s="637"/>
      <c r="AA58" s="637"/>
      <c r="AB58" s="499" t="str">
        <f>IF(units="Select","",AT58)</f>
        <v/>
      </c>
      <c r="AC58" s="499"/>
      <c r="AD58" s="500"/>
      <c r="AE58" s="603"/>
      <c r="AF58" s="604"/>
      <c r="AG58" s="604"/>
      <c r="AH58" s="604"/>
      <c r="AI58" s="604"/>
      <c r="AJ58" s="604"/>
      <c r="AK58" s="604"/>
      <c r="AL58" s="605"/>
      <c r="AM58" s="613"/>
      <c r="AQ58" s="167"/>
      <c r="AR58" s="174" t="s">
        <v>81</v>
      </c>
      <c r="AS58" s="162" t="s">
        <v>80</v>
      </c>
      <c r="AT58" s="115" t="str">
        <f>IF(units=unit_usc,AS58,AR58)</f>
        <v>mm</v>
      </c>
      <c r="AU58" s="167"/>
      <c r="AV58" s="167"/>
      <c r="AW58" s="167"/>
      <c r="AX58" s="167"/>
      <c r="AY58" s="11"/>
      <c r="AZ58" s="11"/>
      <c r="BA58" s="11"/>
      <c r="BB58" s="10"/>
      <c r="BC58" s="10"/>
      <c r="BD58" s="10"/>
      <c r="BE58" s="10"/>
      <c r="BF58" s="10"/>
    </row>
    <row r="59" spans="1:58" ht="13.5" customHeight="1" x14ac:dyDescent="0.2">
      <c r="A59" s="46">
        <f>ROW()</f>
        <v>59</v>
      </c>
      <c r="B59" s="470"/>
      <c r="C59" s="471"/>
      <c r="D59" s="471"/>
      <c r="E59" s="472"/>
      <c r="F59" s="404" t="s">
        <v>427</v>
      </c>
      <c r="G59" s="405"/>
      <c r="H59" s="405"/>
      <c r="I59" s="405"/>
      <c r="J59" s="405"/>
      <c r="K59" s="405"/>
      <c r="L59" s="405"/>
      <c r="M59" s="405"/>
      <c r="N59" s="405"/>
      <c r="O59" s="405"/>
      <c r="P59" s="405"/>
      <c r="Q59" s="405"/>
      <c r="R59" s="405"/>
      <c r="S59" s="405"/>
      <c r="T59" s="405"/>
      <c r="U59" s="637" t="s">
        <v>33</v>
      </c>
      <c r="V59" s="637"/>
      <c r="W59" s="637"/>
      <c r="X59" s="637"/>
      <c r="Y59" s="637"/>
      <c r="Z59" s="637"/>
      <c r="AA59" s="637"/>
      <c r="AB59" s="637"/>
      <c r="AC59" s="637"/>
      <c r="AD59" s="650"/>
      <c r="AE59" s="603"/>
      <c r="AF59" s="604"/>
      <c r="AG59" s="604"/>
      <c r="AH59" s="604"/>
      <c r="AI59" s="604"/>
      <c r="AJ59" s="604"/>
      <c r="AK59" s="604"/>
      <c r="AL59" s="605"/>
      <c r="AM59" s="613"/>
      <c r="AQ59" s="114" t="s">
        <v>33</v>
      </c>
      <c r="AR59" s="174" t="s">
        <v>27</v>
      </c>
      <c r="AS59" s="162" t="s">
        <v>28</v>
      </c>
      <c r="AT59" s="167"/>
      <c r="AU59" s="167"/>
      <c r="AV59" s="167"/>
      <c r="AW59" s="167"/>
      <c r="AX59" s="167"/>
      <c r="AY59" s="11"/>
      <c r="AZ59" s="11"/>
      <c r="BA59" s="11"/>
      <c r="BB59" s="10"/>
      <c r="BC59" s="10"/>
      <c r="BD59" s="10"/>
      <c r="BE59" s="10"/>
      <c r="BF59" s="10"/>
    </row>
    <row r="60" spans="1:58" ht="13.5" customHeight="1" x14ac:dyDescent="0.2">
      <c r="A60" s="46">
        <f>ROW()</f>
        <v>60</v>
      </c>
      <c r="B60" s="470"/>
      <c r="C60" s="471"/>
      <c r="D60" s="471"/>
      <c r="E60" s="472"/>
      <c r="F60" s="508" t="s">
        <v>621</v>
      </c>
      <c r="G60" s="509"/>
      <c r="H60" s="509"/>
      <c r="I60" s="509"/>
      <c r="J60" s="509"/>
      <c r="K60" s="509"/>
      <c r="L60" s="509"/>
      <c r="M60" s="509"/>
      <c r="N60" s="509"/>
      <c r="O60" s="509"/>
      <c r="P60" s="509"/>
      <c r="Q60" s="509"/>
      <c r="R60" s="509"/>
      <c r="S60" s="509"/>
      <c r="T60" s="509"/>
      <c r="U60" s="646" t="s">
        <v>106</v>
      </c>
      <c r="V60" s="637"/>
      <c r="W60" s="637"/>
      <c r="X60" s="637"/>
      <c r="Y60" s="637"/>
      <c r="Z60" s="637"/>
      <c r="AA60" s="637"/>
      <c r="AB60" s="637"/>
      <c r="AC60" s="637"/>
      <c r="AD60" s="650"/>
      <c r="AE60" s="603"/>
      <c r="AF60" s="604"/>
      <c r="AG60" s="604"/>
      <c r="AH60" s="604"/>
      <c r="AI60" s="604"/>
      <c r="AJ60" s="604"/>
      <c r="AK60" s="604"/>
      <c r="AL60" s="605"/>
      <c r="AM60" s="613"/>
      <c r="AQ60" s="88"/>
      <c r="AR60" s="210"/>
      <c r="AS60" s="173"/>
      <c r="AT60" s="88"/>
      <c r="AU60" s="88"/>
      <c r="AV60" s="11"/>
      <c r="AW60" s="11"/>
      <c r="AX60" s="11"/>
      <c r="AY60" s="11"/>
      <c r="AZ60" s="11"/>
      <c r="BA60" s="11"/>
      <c r="BB60" s="10"/>
      <c r="BC60" s="10"/>
      <c r="BD60" s="10"/>
      <c r="BE60" s="10"/>
      <c r="BF60" s="10"/>
    </row>
    <row r="61" spans="1:58" ht="13.5" customHeight="1" x14ac:dyDescent="0.2">
      <c r="A61" s="46">
        <f>ROW()</f>
        <v>61</v>
      </c>
      <c r="B61" s="470"/>
      <c r="C61" s="471"/>
      <c r="D61" s="471"/>
      <c r="E61" s="472"/>
      <c r="F61" s="481"/>
      <c r="G61" s="476"/>
      <c r="H61" s="476"/>
      <c r="I61" s="476"/>
      <c r="J61" s="476"/>
      <c r="K61" s="476"/>
      <c r="L61" s="476"/>
      <c r="M61" s="476"/>
      <c r="N61" s="476"/>
      <c r="O61" s="476"/>
      <c r="P61" s="476"/>
      <c r="Q61" s="476"/>
      <c r="R61" s="476"/>
      <c r="S61" s="476"/>
      <c r="T61" s="476"/>
      <c r="U61" s="509"/>
      <c r="V61" s="509"/>
      <c r="W61" s="509"/>
      <c r="X61" s="509"/>
      <c r="Y61" s="509"/>
      <c r="Z61" s="509"/>
      <c r="AA61" s="509"/>
      <c r="AB61" s="509"/>
      <c r="AC61" s="509"/>
      <c r="AD61" s="510"/>
      <c r="AE61" s="404"/>
      <c r="AF61" s="405"/>
      <c r="AG61" s="405"/>
      <c r="AH61" s="405"/>
      <c r="AI61" s="405"/>
      <c r="AJ61" s="405"/>
      <c r="AK61" s="405"/>
      <c r="AL61" s="406"/>
      <c r="AM61" s="45"/>
      <c r="AQ61" s="88"/>
      <c r="AR61" s="210"/>
      <c r="AS61" s="173"/>
      <c r="AT61" s="88"/>
      <c r="AU61" s="88"/>
      <c r="AV61" s="11"/>
      <c r="AW61" s="11"/>
      <c r="AX61" s="11"/>
      <c r="AY61" s="11"/>
      <c r="AZ61" s="11"/>
      <c r="BA61" s="11"/>
      <c r="BB61" s="10"/>
      <c r="BC61" s="10"/>
      <c r="BD61" s="10"/>
      <c r="BE61" s="10"/>
      <c r="BF61" s="10"/>
    </row>
    <row r="62" spans="1:58" ht="13.5" customHeight="1" thickBot="1" x14ac:dyDescent="0.25">
      <c r="A62" s="46">
        <f>ROW()</f>
        <v>62</v>
      </c>
      <c r="B62" s="470"/>
      <c r="C62" s="471"/>
      <c r="D62" s="471"/>
      <c r="E62" s="472"/>
      <c r="F62" s="481"/>
      <c r="G62" s="476"/>
      <c r="H62" s="476"/>
      <c r="I62" s="476"/>
      <c r="J62" s="476"/>
      <c r="K62" s="476"/>
      <c r="L62" s="476"/>
      <c r="M62" s="476"/>
      <c r="N62" s="476"/>
      <c r="O62" s="476"/>
      <c r="P62" s="476"/>
      <c r="Q62" s="476"/>
      <c r="R62" s="476"/>
      <c r="S62" s="476"/>
      <c r="T62" s="476"/>
      <c r="U62" s="509"/>
      <c r="V62" s="509"/>
      <c r="W62" s="509"/>
      <c r="X62" s="509"/>
      <c r="Y62" s="509"/>
      <c r="Z62" s="509"/>
      <c r="AA62" s="509"/>
      <c r="AB62" s="509"/>
      <c r="AC62" s="509"/>
      <c r="AD62" s="510"/>
      <c r="AE62" s="404"/>
      <c r="AF62" s="405"/>
      <c r="AG62" s="405"/>
      <c r="AH62" s="405"/>
      <c r="AI62" s="405"/>
      <c r="AJ62" s="405"/>
      <c r="AK62" s="405"/>
      <c r="AL62" s="406"/>
      <c r="AM62" s="45"/>
      <c r="AQ62" s="88"/>
      <c r="AR62" s="210"/>
      <c r="AS62" s="173"/>
      <c r="AT62" s="88"/>
      <c r="AU62" s="88"/>
      <c r="AV62" s="11"/>
      <c r="AW62" s="11"/>
      <c r="AX62" s="11"/>
      <c r="AY62" s="11"/>
      <c r="AZ62" s="11"/>
      <c r="BA62" s="11"/>
      <c r="BB62" s="10"/>
      <c r="BC62" s="10"/>
      <c r="BD62" s="10"/>
      <c r="BE62" s="10"/>
      <c r="BF62" s="10"/>
    </row>
    <row r="63" spans="1:58" ht="27" customHeight="1" thickBot="1" x14ac:dyDescent="0.25">
      <c r="A63" s="44"/>
      <c r="B63" s="423" t="s">
        <v>12</v>
      </c>
      <c r="C63" s="423"/>
      <c r="D63" s="423"/>
      <c r="E63" s="423"/>
      <c r="F63" s="423"/>
      <c r="G63" s="423"/>
      <c r="H63" s="423"/>
      <c r="I63" s="423"/>
      <c r="J63" s="423"/>
      <c r="K63" s="609" t="str">
        <f>Document_Number</f>
        <v>Insert project document number</v>
      </c>
      <c r="L63" s="609"/>
      <c r="M63" s="609"/>
      <c r="N63" s="609"/>
      <c r="O63" s="609"/>
      <c r="P63" s="609"/>
      <c r="Q63" s="609"/>
      <c r="R63" s="609"/>
      <c r="S63" s="609"/>
      <c r="T63" s="609"/>
      <c r="U63" s="609"/>
      <c r="V63" s="609"/>
      <c r="W63" s="609"/>
      <c r="X63" s="609"/>
      <c r="Y63" s="609"/>
      <c r="Z63" s="423" t="s">
        <v>110</v>
      </c>
      <c r="AA63" s="423"/>
      <c r="AB63" s="423"/>
      <c r="AC63" s="609" t="str">
        <f>Document_Rev</f>
        <v>Insert project document revision</v>
      </c>
      <c r="AD63" s="609"/>
      <c r="AE63" s="609"/>
      <c r="AF63" s="609"/>
      <c r="AG63" s="423" t="s">
        <v>203</v>
      </c>
      <c r="AH63" s="423"/>
      <c r="AI63" s="423"/>
      <c r="AJ63" s="423"/>
      <c r="AK63" s="423"/>
      <c r="AL63" s="610">
        <f>total_page</f>
        <v>9</v>
      </c>
      <c r="AM63" s="611"/>
      <c r="AQ63" s="168"/>
      <c r="AR63" s="168"/>
      <c r="AS63" s="168"/>
      <c r="AT63" s="168"/>
      <c r="AU63" s="168"/>
      <c r="AV63" s="168"/>
      <c r="AW63" s="168"/>
      <c r="AX63" s="168"/>
      <c r="AY63" s="168"/>
      <c r="AZ63" s="168"/>
      <c r="BA63" s="168"/>
      <c r="BB63" s="168"/>
      <c r="BC63" s="168"/>
      <c r="BD63" s="168"/>
      <c r="BE63" s="168"/>
    </row>
  </sheetData>
  <sheetProtection algorithmName="SHA-512" hashValue="yRs4tZyLI/UhuKKPm+ToWIbNHbDOStCkEQ7JXFqTshMYojBRmO35bE+eCBU/dFEwcQD5MT6yYgdGB/d7d0iI2w==" saltValue="sXLpBf8UVQxah8spbcKDgg==" spinCount="100000" sheet="1" objects="1" scenarios="1"/>
  <dataConsolidate/>
  <mergeCells count="272">
    <mergeCell ref="AE22:AL22"/>
    <mergeCell ref="AE23:AL23"/>
    <mergeCell ref="AE24:AL24"/>
    <mergeCell ref="AE25:AL25"/>
    <mergeCell ref="AE6:AL6"/>
    <mergeCell ref="AE7:AL7"/>
    <mergeCell ref="AE8:AL8"/>
    <mergeCell ref="AE9:AL9"/>
    <mergeCell ref="AE10:AL10"/>
    <mergeCell ref="AE11:AL11"/>
    <mergeCell ref="AE12:AL12"/>
    <mergeCell ref="AE13:AL13"/>
    <mergeCell ref="S22:X22"/>
    <mergeCell ref="B54:E54"/>
    <mergeCell ref="AE61:AL61"/>
    <mergeCell ref="AE62:AL62"/>
    <mergeCell ref="F61:T61"/>
    <mergeCell ref="F62:T62"/>
    <mergeCell ref="Y22:AD22"/>
    <mergeCell ref="F24:R24"/>
    <mergeCell ref="F25:R25"/>
    <mergeCell ref="F22:R22"/>
    <mergeCell ref="F23:R23"/>
    <mergeCell ref="AB23:AD23"/>
    <mergeCell ref="U61:AD61"/>
    <mergeCell ref="U62:AD62"/>
    <mergeCell ref="AB46:AD46"/>
    <mergeCell ref="U48:AA48"/>
    <mergeCell ref="AB48:AD48"/>
    <mergeCell ref="S24:U24"/>
    <mergeCell ref="V24:X24"/>
    <mergeCell ref="Y24:AA24"/>
    <mergeCell ref="B60:E60"/>
    <mergeCell ref="U60:AD60"/>
    <mergeCell ref="AE60:AL60"/>
    <mergeCell ref="B55:E55"/>
    <mergeCell ref="F55:T55"/>
    <mergeCell ref="U55:AD55"/>
    <mergeCell ref="AE55:AL55"/>
    <mergeCell ref="B56:E56"/>
    <mergeCell ref="F56:T56"/>
    <mergeCell ref="U56:AD56"/>
    <mergeCell ref="AE56:AL56"/>
    <mergeCell ref="AE48:AL48"/>
    <mergeCell ref="B50:E50"/>
    <mergeCell ref="F50:T50"/>
    <mergeCell ref="U50:AD50"/>
    <mergeCell ref="B51:E51"/>
    <mergeCell ref="F51:T51"/>
    <mergeCell ref="AE51:AL51"/>
    <mergeCell ref="U51:AD51"/>
    <mergeCell ref="B48:E48"/>
    <mergeCell ref="F48:T48"/>
    <mergeCell ref="AE50:AL50"/>
    <mergeCell ref="AE49:AL49"/>
    <mergeCell ref="F49:T49"/>
    <mergeCell ref="U49:AA49"/>
    <mergeCell ref="AB49:AD49"/>
    <mergeCell ref="S23:U23"/>
    <mergeCell ref="V23:X23"/>
    <mergeCell ref="B59:E59"/>
    <mergeCell ref="F59:T59"/>
    <mergeCell ref="U59:AD59"/>
    <mergeCell ref="AE59:AL59"/>
    <mergeCell ref="U52:AD52"/>
    <mergeCell ref="B53:E53"/>
    <mergeCell ref="U53:AD53"/>
    <mergeCell ref="AE53:AL53"/>
    <mergeCell ref="B49:E49"/>
    <mergeCell ref="B47:E47"/>
    <mergeCell ref="F47:T47"/>
    <mergeCell ref="F39:T39"/>
    <mergeCell ref="U39:AD39"/>
    <mergeCell ref="Y23:AA23"/>
    <mergeCell ref="AB24:AD24"/>
    <mergeCell ref="AB45:AD45"/>
    <mergeCell ref="AE45:AL45"/>
    <mergeCell ref="B46:E46"/>
    <mergeCell ref="AE46:AL46"/>
    <mergeCell ref="U47:AA47"/>
    <mergeCell ref="AB47:AD47"/>
    <mergeCell ref="AE47:AL47"/>
    <mergeCell ref="B61:E61"/>
    <mergeCell ref="B62:E62"/>
    <mergeCell ref="B57:E57"/>
    <mergeCell ref="F57:T57"/>
    <mergeCell ref="U57:AD57"/>
    <mergeCell ref="AE57:AL57"/>
    <mergeCell ref="B58:E58"/>
    <mergeCell ref="F58:T58"/>
    <mergeCell ref="U58:AA58"/>
    <mergeCell ref="AB58:AD58"/>
    <mergeCell ref="AE58:AL58"/>
    <mergeCell ref="AL63:AM63"/>
    <mergeCell ref="F30:AD30"/>
    <mergeCell ref="F32:T32"/>
    <mergeCell ref="U32:AA32"/>
    <mergeCell ref="AB32:AD32"/>
    <mergeCell ref="F33:T33"/>
    <mergeCell ref="U33:AA33"/>
    <mergeCell ref="AB33:AD33"/>
    <mergeCell ref="F34:R34"/>
    <mergeCell ref="S34:X34"/>
    <mergeCell ref="F40:T40"/>
    <mergeCell ref="AE34:AL34"/>
    <mergeCell ref="S35:U35"/>
    <mergeCell ref="V35:X35"/>
    <mergeCell ref="F53:T53"/>
    <mergeCell ref="F54:T54"/>
    <mergeCell ref="U54:AD54"/>
    <mergeCell ref="AE54:AL54"/>
    <mergeCell ref="F60:T60"/>
    <mergeCell ref="F37:T37"/>
    <mergeCell ref="U37:AD37"/>
    <mergeCell ref="AE37:AL37"/>
    <mergeCell ref="U38:AD38"/>
    <mergeCell ref="AE38:AL38"/>
    <mergeCell ref="B21:E21"/>
    <mergeCell ref="F21:T21"/>
    <mergeCell ref="U21:AA21"/>
    <mergeCell ref="AB21:AD21"/>
    <mergeCell ref="AE21:AL21"/>
    <mergeCell ref="B63:J63"/>
    <mergeCell ref="K63:Y63"/>
    <mergeCell ref="Z63:AB63"/>
    <mergeCell ref="AC63:AF63"/>
    <mergeCell ref="AG63:AK63"/>
    <mergeCell ref="B52:E52"/>
    <mergeCell ref="F52:T52"/>
    <mergeCell ref="AE52:AL52"/>
    <mergeCell ref="F46:T46"/>
    <mergeCell ref="U46:AA46"/>
    <mergeCell ref="F45:T45"/>
    <mergeCell ref="F43:T43"/>
    <mergeCell ref="AE41:AL41"/>
    <mergeCell ref="B42:E42"/>
    <mergeCell ref="F42:T42"/>
    <mergeCell ref="AE42:AL42"/>
    <mergeCell ref="B41:E41"/>
    <mergeCell ref="F41:T41"/>
    <mergeCell ref="F38:T38"/>
    <mergeCell ref="B19:E19"/>
    <mergeCell ref="F19:T19"/>
    <mergeCell ref="U19:AA19"/>
    <mergeCell ref="AB19:AD19"/>
    <mergeCell ref="AE19:AL19"/>
    <mergeCell ref="B20:E20"/>
    <mergeCell ref="F20:T20"/>
    <mergeCell ref="U20:AA20"/>
    <mergeCell ref="AB20:AD20"/>
    <mergeCell ref="AE20:AL20"/>
    <mergeCell ref="AE17:AL17"/>
    <mergeCell ref="B18:E18"/>
    <mergeCell ref="F18:J18"/>
    <mergeCell ref="K18:P18"/>
    <mergeCell ref="R18:W18"/>
    <mergeCell ref="Y18:AD18"/>
    <mergeCell ref="AE18:AL18"/>
    <mergeCell ref="B16:E16"/>
    <mergeCell ref="F16:T16"/>
    <mergeCell ref="U16:AD16"/>
    <mergeCell ref="B17:E17"/>
    <mergeCell ref="F17:T17"/>
    <mergeCell ref="U17:AA17"/>
    <mergeCell ref="AB17:AD17"/>
    <mergeCell ref="AE16:AL16"/>
    <mergeCell ref="B15:E15"/>
    <mergeCell ref="F15:T15"/>
    <mergeCell ref="U15:AD15"/>
    <mergeCell ref="B13:E13"/>
    <mergeCell ref="F13:T13"/>
    <mergeCell ref="B14:E14"/>
    <mergeCell ref="F14:T14"/>
    <mergeCell ref="U14:AD14"/>
    <mergeCell ref="AE14:AL14"/>
    <mergeCell ref="U13:AA13"/>
    <mergeCell ref="AB13:AD13"/>
    <mergeCell ref="AE15:AL15"/>
    <mergeCell ref="B9:E9"/>
    <mergeCell ref="F9:T9"/>
    <mergeCell ref="U9:AA9"/>
    <mergeCell ref="AB9:AD9"/>
    <mergeCell ref="B10:E10"/>
    <mergeCell ref="F10:T10"/>
    <mergeCell ref="U10:AA10"/>
    <mergeCell ref="AB10:AD10"/>
    <mergeCell ref="AB12:AD12"/>
    <mergeCell ref="B37:E37"/>
    <mergeCell ref="B38:E38"/>
    <mergeCell ref="Y35:AA35"/>
    <mergeCell ref="B34:E34"/>
    <mergeCell ref="B40:E40"/>
    <mergeCell ref="U40:AD40"/>
    <mergeCell ref="AE40:AL40"/>
    <mergeCell ref="U41:AD41"/>
    <mergeCell ref="U42:AD42"/>
    <mergeCell ref="AE39:AL39"/>
    <mergeCell ref="B43:E43"/>
    <mergeCell ref="U43:AA43"/>
    <mergeCell ref="AB43:AD43"/>
    <mergeCell ref="AE43:AL43"/>
    <mergeCell ref="B44:E44"/>
    <mergeCell ref="F44:T44"/>
    <mergeCell ref="U44:AD44"/>
    <mergeCell ref="AE44:AL44"/>
    <mergeCell ref="B45:E45"/>
    <mergeCell ref="U45:AA45"/>
    <mergeCell ref="AE31:AL31"/>
    <mergeCell ref="B32:E32"/>
    <mergeCell ref="AE32:AL32"/>
    <mergeCell ref="B33:E33"/>
    <mergeCell ref="AE33:AL33"/>
    <mergeCell ref="B31:E31"/>
    <mergeCell ref="AB35:AD35"/>
    <mergeCell ref="AE35:AL35"/>
    <mergeCell ref="B36:E36"/>
    <mergeCell ref="F36:R36"/>
    <mergeCell ref="S36:U36"/>
    <mergeCell ref="V36:X36"/>
    <mergeCell ref="Y36:AA36"/>
    <mergeCell ref="AB36:AD36"/>
    <mergeCell ref="AE36:AL36"/>
    <mergeCell ref="B35:E35"/>
    <mergeCell ref="F35:R35"/>
    <mergeCell ref="AE30:AL30"/>
    <mergeCell ref="AB25:AD25"/>
    <mergeCell ref="Y34:AD34"/>
    <mergeCell ref="B1:AL1"/>
    <mergeCell ref="B2:J2"/>
    <mergeCell ref="K2:AL2"/>
    <mergeCell ref="B3:J3"/>
    <mergeCell ref="K3:AL3"/>
    <mergeCell ref="B4:E4"/>
    <mergeCell ref="B29:E29"/>
    <mergeCell ref="F29:T29"/>
    <mergeCell ref="U29:AA29"/>
    <mergeCell ref="AB29:AD29"/>
    <mergeCell ref="AE29:AL29"/>
    <mergeCell ref="AE28:AL28"/>
    <mergeCell ref="F26:AD26"/>
    <mergeCell ref="B27:E27"/>
    <mergeCell ref="F27:T27"/>
    <mergeCell ref="U27:AD27"/>
    <mergeCell ref="AE27:AL27"/>
    <mergeCell ref="B6:E6"/>
    <mergeCell ref="F6:T6"/>
    <mergeCell ref="U6:AD6"/>
    <mergeCell ref="F7:T7"/>
    <mergeCell ref="B28:E28"/>
    <mergeCell ref="F28:T28"/>
    <mergeCell ref="U28:Y28"/>
    <mergeCell ref="Z28:AA28"/>
    <mergeCell ref="AC28:AD28"/>
    <mergeCell ref="B5:E5"/>
    <mergeCell ref="F5:AD5"/>
    <mergeCell ref="B30:E30"/>
    <mergeCell ref="S25:U25"/>
    <mergeCell ref="V25:X25"/>
    <mergeCell ref="Y25:AA25"/>
    <mergeCell ref="B8:E8"/>
    <mergeCell ref="F8:T8"/>
    <mergeCell ref="U8:AA8"/>
    <mergeCell ref="AB8:AD8"/>
    <mergeCell ref="AB7:AD7"/>
    <mergeCell ref="U7:AA7"/>
    <mergeCell ref="B11:E11"/>
    <mergeCell ref="F11:T11"/>
    <mergeCell ref="U11:AA11"/>
    <mergeCell ref="AB11:AD11"/>
    <mergeCell ref="B12:E12"/>
    <mergeCell ref="F12:T12"/>
    <mergeCell ref="U12:AA12"/>
  </mergeCells>
  <dataValidations count="28">
    <dataValidation type="list" allowBlank="1" showInputMessage="1" showErrorMessage="1" sqref="U6:AD6" xr:uid="{00000000-0002-0000-0500-000000000000}">
      <formula1>$AQ$6:$AU$6</formula1>
    </dataValidation>
    <dataValidation type="list" allowBlank="1" showInputMessage="1" showErrorMessage="1" sqref="U14:AD14" xr:uid="{00000000-0002-0000-0500-000001000000}">
      <formula1>$AQ$14:$AU$14</formula1>
    </dataValidation>
    <dataValidation type="list" allowBlank="1" showInputMessage="1" showErrorMessage="1" sqref="Y18:AD18" xr:uid="{00000000-0002-0000-0500-000002000000}">
      <formula1>$AU$18:$AW$18</formula1>
    </dataValidation>
    <dataValidation type="list" allowBlank="1" showInputMessage="1" showErrorMessage="1" sqref="K18:P18" xr:uid="{00000000-0002-0000-0500-000003000000}">
      <formula1>$AQ$68:$AT$68</formula1>
    </dataValidation>
    <dataValidation type="list" allowBlank="1" showInputMessage="1" showErrorMessage="1" sqref="AB10:AD10" xr:uid="{00000000-0002-0000-0500-000004000000}">
      <formula1>$AQ$10:$AS$10</formula1>
    </dataValidation>
    <dataValidation type="list" allowBlank="1" showInputMessage="1" showErrorMessage="1" sqref="AB9:AD9" xr:uid="{00000000-0002-0000-0500-000005000000}">
      <formula1>$AQ$9:$AS$9</formula1>
    </dataValidation>
    <dataValidation type="list" allowBlank="1" showInputMessage="1" showErrorMessage="1" sqref="U40:AD40" xr:uid="{00000000-0002-0000-0500-000006000000}">
      <formula1>$AQ$40:$AS$40</formula1>
    </dataValidation>
    <dataValidation type="list" allowBlank="1" showInputMessage="1" showErrorMessage="1" sqref="U42:AD42" xr:uid="{00000000-0002-0000-0500-000007000000}">
      <formula1>$AQ$42:$AT$42</formula1>
    </dataValidation>
    <dataValidation type="list" allowBlank="1" showInputMessage="1" showErrorMessage="1" sqref="U55:AD55" xr:uid="{00000000-0002-0000-0500-000008000000}">
      <formula1>$AQ$55:$AS$55</formula1>
    </dataValidation>
    <dataValidation type="list" allowBlank="1" showInputMessage="1" showErrorMessage="1" sqref="U44:AD44" xr:uid="{00000000-0002-0000-0500-000009000000}">
      <formula1>$AQ$44:$AS$44</formula1>
    </dataValidation>
    <dataValidation type="list" allowBlank="1" showInputMessage="1" showErrorMessage="1" sqref="U53:AD53" xr:uid="{00000000-0002-0000-0500-00000A000000}">
      <formula1>$AQ$53:$AS$53</formula1>
    </dataValidation>
    <dataValidation type="list" allowBlank="1" showInputMessage="1" showErrorMessage="1" sqref="U56:AD56" xr:uid="{00000000-0002-0000-0500-00000B000000}">
      <formula1>$AQ$56:$AS$56</formula1>
    </dataValidation>
    <dataValidation type="list" allowBlank="1" showInputMessage="1" showErrorMessage="1" sqref="U37:AD37" xr:uid="{00000000-0002-0000-0500-00000C000000}">
      <formula1>$AQ$37:$AS$37</formula1>
    </dataValidation>
    <dataValidation type="custom" allowBlank="1" showInputMessage="1" showErrorMessage="1" sqref="AB31:AD31" xr:uid="{00000000-0002-0000-0500-00000D000000}">
      <formula1>IF(#REF!="Select","",#REF!)</formula1>
    </dataValidation>
    <dataValidation type="list" allowBlank="1" showInputMessage="1" showErrorMessage="1" sqref="AB7:AD7" xr:uid="{00000000-0002-0000-0500-00000E000000}">
      <formula1>$AQ$7:$AS$7</formula1>
    </dataValidation>
    <dataValidation type="list" allowBlank="1" showInputMessage="1" showErrorMessage="1" sqref="AB8:AD8" xr:uid="{00000000-0002-0000-0500-00000F000000}">
      <formula1>$AQ$8:$AS$8</formula1>
    </dataValidation>
    <dataValidation type="list" allowBlank="1" showInputMessage="1" showErrorMessage="1" sqref="AB11:AD11" xr:uid="{00000000-0002-0000-0500-000010000000}">
      <formula1>$AQ$11:$AS$11</formula1>
    </dataValidation>
    <dataValidation type="list" allowBlank="1" showInputMessage="1" showErrorMessage="1" sqref="AB12:AD12" xr:uid="{00000000-0002-0000-0500-000011000000}">
      <formula1>$AQ$12:$AS$12</formula1>
    </dataValidation>
    <dataValidation type="list" allowBlank="1" showInputMessage="1" showErrorMessage="1" sqref="AB13:AD13" xr:uid="{00000000-0002-0000-0500-000012000000}">
      <formula1>$AQ$13:$AS$13</formula1>
    </dataValidation>
    <dataValidation type="list" allowBlank="1" showInputMessage="1" showErrorMessage="1" sqref="U15:AD15" xr:uid="{00000000-0002-0000-0500-000013000000}">
      <formula1>$AQ$15:$AS$15</formula1>
    </dataValidation>
    <dataValidation type="list" allowBlank="1" showInputMessage="1" showErrorMessage="1" sqref="U16:AD16" xr:uid="{00000000-0002-0000-0500-000014000000}">
      <formula1>$AQ$16:$AS$16</formula1>
    </dataValidation>
    <dataValidation type="list" allowBlank="1" showInputMessage="1" showErrorMessage="1" sqref="R18:W18" xr:uid="{00000000-0002-0000-0500-000015000000}">
      <formula1>$AQ$18:$AT$18</formula1>
    </dataValidation>
    <dataValidation type="list" allowBlank="1" showInputMessage="1" showErrorMessage="1" sqref="U38:AD38" xr:uid="{00000000-0002-0000-0500-000016000000}">
      <formula1>$AQ$38:$AS$38</formula1>
    </dataValidation>
    <dataValidation type="list" allowBlank="1" showInputMessage="1" showErrorMessage="1" sqref="U59:AD59" xr:uid="{00000000-0002-0000-0500-000017000000}">
      <formula1>$AQ$59:$AS$59</formula1>
    </dataValidation>
    <dataValidation type="list" allowBlank="1" showInputMessage="1" showErrorMessage="1" sqref="U27:AD27" xr:uid="{00000000-0002-0000-0500-000018000000}">
      <formula1>$AP$67:$AR$67</formula1>
    </dataValidation>
    <dataValidation type="list" allowBlank="1" showInputMessage="1" showErrorMessage="1" sqref="AC28:AD28" xr:uid="{00000000-0002-0000-0500-000019000000}">
      <formula1>$AQ$46:$AS$46</formula1>
    </dataValidation>
    <dataValidation type="list" allowBlank="1" showInputMessage="1" showErrorMessage="1" sqref="U54:AD54" xr:uid="{00000000-0002-0000-0500-00001A000000}">
      <formula1>$AQ$54:$AS$54</formula1>
    </dataValidation>
    <dataValidation type="list" allowBlank="1" showInputMessage="1" showErrorMessage="1" sqref="U39:AD39" xr:uid="{00000000-0002-0000-0500-00001B000000}">
      <formula1>$AQ$39:$AS$39</formula1>
    </dataValidation>
  </dataValidations>
  <printOptions horizontalCentered="1" verticalCentered="1"/>
  <pageMargins left="0.25" right="0.25" top="0.75" bottom="0.75" header="0.3" footer="0.3"/>
  <pageSetup paperSize="9" scale="86" fitToWidth="0" orientation="portrait" r:id="rId1"/>
  <colBreaks count="1" manualBreakCount="1">
    <brk id="39" max="1048575" man="1"/>
  </colBreaks>
  <ignoredErrors>
    <ignoredError sqref="U43"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BF63"/>
  <sheetViews>
    <sheetView showGridLines="0" zoomScaleNormal="100" zoomScaleSheetLayoutView="100" workbookViewId="0">
      <selection activeCell="B1" sqref="B1:AL1"/>
    </sheetView>
  </sheetViews>
  <sheetFormatPr defaultColWidth="9.28515625" defaultRowHeight="13.2" x14ac:dyDescent="0.25"/>
  <cols>
    <col min="1" max="27" width="2.85546875" style="25" customWidth="1"/>
    <col min="28" max="30" width="2.85546875" style="26" customWidth="1"/>
    <col min="31" max="39" width="2.85546875" style="25" customWidth="1"/>
    <col min="40" max="40" width="2.85546875" style="5" customWidth="1"/>
    <col min="41" max="41" width="32.85546875" style="20" hidden="1" customWidth="1"/>
    <col min="42" max="42" width="2.85546875" style="5" hidden="1" customWidth="1"/>
    <col min="43" max="43" width="9.28515625" style="13" hidden="1" customWidth="1"/>
    <col min="44" max="49" width="24.28515625" style="13" hidden="1" customWidth="1"/>
    <col min="50" max="53" width="24.28515625" style="13" customWidth="1"/>
    <col min="54" max="16384" width="9.28515625" style="5"/>
  </cols>
  <sheetData>
    <row r="1" spans="1:58" ht="27.6" customHeight="1" thickBot="1" x14ac:dyDescent="0.25">
      <c r="A1" s="41" t="s">
        <v>0</v>
      </c>
      <c r="B1" s="413" t="s">
        <v>358</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2" t="s">
        <v>9</v>
      </c>
    </row>
    <row r="2" spans="1:58" ht="13.5" customHeight="1" x14ac:dyDescent="0.2">
      <c r="A2" s="46">
        <v>2</v>
      </c>
      <c r="B2" s="415" t="s">
        <v>213</v>
      </c>
      <c r="C2" s="415"/>
      <c r="D2" s="415"/>
      <c r="E2" s="415"/>
      <c r="F2" s="415"/>
      <c r="G2" s="415"/>
      <c r="H2" s="415"/>
      <c r="I2" s="415"/>
      <c r="J2" s="415"/>
      <c r="K2" s="591" t="str">
        <f>Tag_No</f>
        <v>Insert tag number</v>
      </c>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612"/>
    </row>
    <row r="3" spans="1:58" ht="13.5" customHeight="1" x14ac:dyDescent="0.2">
      <c r="A3" s="46">
        <v>3</v>
      </c>
      <c r="B3" s="417" t="s">
        <v>212</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613"/>
      <c r="AQ3" s="180" t="s">
        <v>363</v>
      </c>
      <c r="AR3" s="165"/>
      <c r="AS3" s="165"/>
      <c r="AT3" s="165"/>
      <c r="AU3" s="165"/>
    </row>
    <row r="4" spans="1:58" ht="13.5" customHeight="1" x14ac:dyDescent="0.2">
      <c r="A4" s="46">
        <v>4</v>
      </c>
      <c r="B4" s="418" t="s">
        <v>30</v>
      </c>
      <c r="C4" s="419"/>
      <c r="D4" s="419"/>
      <c r="E4" s="420"/>
      <c r="F4" s="48" t="s">
        <v>105</v>
      </c>
      <c r="G4" s="48"/>
      <c r="H4" s="48"/>
      <c r="I4" s="48"/>
      <c r="J4" s="48"/>
      <c r="K4" s="48"/>
      <c r="L4" s="48"/>
      <c r="M4" s="48"/>
      <c r="N4" s="48"/>
      <c r="O4" s="48"/>
      <c r="P4" s="48"/>
      <c r="Q4" s="48"/>
      <c r="R4" s="48"/>
      <c r="S4" s="48"/>
      <c r="T4" s="48"/>
      <c r="U4" s="61" t="s">
        <v>103</v>
      </c>
      <c r="V4" s="48"/>
      <c r="W4" s="48"/>
      <c r="X4" s="48"/>
      <c r="Y4" s="48"/>
      <c r="Z4" s="48"/>
      <c r="AA4" s="48"/>
      <c r="AB4" s="49"/>
      <c r="AC4" s="49"/>
      <c r="AD4" s="49"/>
      <c r="AE4" s="61" t="s">
        <v>31</v>
      </c>
      <c r="AF4" s="48"/>
      <c r="AG4" s="48"/>
      <c r="AH4" s="48"/>
      <c r="AI4" s="48"/>
      <c r="AJ4" s="48"/>
      <c r="AK4" s="48"/>
      <c r="AL4" s="50"/>
      <c r="AM4" s="613"/>
      <c r="AO4" s="20" t="s">
        <v>32</v>
      </c>
      <c r="AQ4" s="181"/>
      <c r="AR4" s="165"/>
      <c r="AS4" s="165"/>
      <c r="AT4" s="165"/>
      <c r="AU4" s="165"/>
    </row>
    <row r="5" spans="1:58" ht="13.5" customHeight="1" x14ac:dyDescent="0.2">
      <c r="A5" s="46">
        <v>5</v>
      </c>
      <c r="B5" s="486"/>
      <c r="C5" s="487"/>
      <c r="D5" s="487"/>
      <c r="E5" s="487"/>
      <c r="F5" s="444" t="s">
        <v>121</v>
      </c>
      <c r="G5" s="444"/>
      <c r="H5" s="444"/>
      <c r="I5" s="444"/>
      <c r="J5" s="444"/>
      <c r="K5" s="444"/>
      <c r="L5" s="444"/>
      <c r="M5" s="444"/>
      <c r="N5" s="444"/>
      <c r="O5" s="444"/>
      <c r="P5" s="444"/>
      <c r="Q5" s="444"/>
      <c r="R5" s="444"/>
      <c r="S5" s="444"/>
      <c r="T5" s="444"/>
      <c r="U5" s="444"/>
      <c r="V5" s="444"/>
      <c r="W5" s="444"/>
      <c r="X5" s="444"/>
      <c r="Y5" s="444"/>
      <c r="Z5" s="444"/>
      <c r="AA5" s="444"/>
      <c r="AB5" s="444"/>
      <c r="AC5" s="444"/>
      <c r="AD5" s="444"/>
      <c r="AE5" s="441"/>
      <c r="AF5" s="441"/>
      <c r="AG5" s="441"/>
      <c r="AH5" s="441"/>
      <c r="AI5" s="441"/>
      <c r="AJ5" s="441"/>
      <c r="AK5" s="441"/>
      <c r="AL5" s="442"/>
      <c r="AM5" s="613"/>
      <c r="AQ5" s="88"/>
      <c r="AR5" s="88"/>
      <c r="AS5" s="88"/>
      <c r="AT5" s="88"/>
      <c r="AU5" s="88"/>
      <c r="AV5" s="11"/>
      <c r="AW5" s="11"/>
      <c r="AX5" s="11"/>
      <c r="AY5" s="11"/>
      <c r="AZ5" s="11"/>
      <c r="BA5" s="11"/>
      <c r="BB5" s="10"/>
      <c r="BC5" s="10"/>
      <c r="BD5" s="10"/>
      <c r="BE5" s="10"/>
      <c r="BF5" s="10"/>
    </row>
    <row r="6" spans="1:58" ht="13.5" customHeight="1" x14ac:dyDescent="0.2">
      <c r="A6" s="46">
        <v>6</v>
      </c>
      <c r="B6" s="470" t="s">
        <v>452</v>
      </c>
      <c r="C6" s="471"/>
      <c r="D6" s="471"/>
      <c r="E6" s="472"/>
      <c r="F6" s="407" t="s">
        <v>259</v>
      </c>
      <c r="G6" s="408"/>
      <c r="H6" s="408"/>
      <c r="I6" s="408"/>
      <c r="J6" s="408"/>
      <c r="K6" s="408"/>
      <c r="L6" s="408"/>
      <c r="M6" s="408"/>
      <c r="N6" s="408"/>
      <c r="O6" s="408"/>
      <c r="P6" s="408"/>
      <c r="Q6" s="408"/>
      <c r="R6" s="408"/>
      <c r="S6" s="408"/>
      <c r="T6" s="408"/>
      <c r="U6" s="408"/>
      <c r="V6" s="408"/>
      <c r="W6" s="408"/>
      <c r="X6" s="408"/>
      <c r="Y6" s="408"/>
      <c r="Z6" s="408"/>
      <c r="AA6" s="408"/>
      <c r="AB6" s="408"/>
      <c r="AC6" s="408"/>
      <c r="AD6" s="409"/>
      <c r="AE6" s="603"/>
      <c r="AF6" s="604"/>
      <c r="AG6" s="604"/>
      <c r="AH6" s="604"/>
      <c r="AI6" s="604"/>
      <c r="AJ6" s="604"/>
      <c r="AK6" s="604"/>
      <c r="AL6" s="605"/>
      <c r="AM6" s="613"/>
      <c r="AQ6" s="88"/>
      <c r="AR6" s="166"/>
      <c r="AS6" s="88"/>
      <c r="AT6" s="88"/>
      <c r="AU6" s="88"/>
      <c r="AV6" s="11"/>
      <c r="AW6" s="11"/>
      <c r="AX6" s="11"/>
      <c r="AY6" s="11"/>
      <c r="AZ6" s="11"/>
      <c r="BA6" s="11"/>
      <c r="BB6" s="10"/>
      <c r="BC6" s="10"/>
      <c r="BD6" s="10"/>
      <c r="BE6" s="10"/>
      <c r="BF6" s="10"/>
    </row>
    <row r="7" spans="1:58" ht="13.5" customHeight="1" x14ac:dyDescent="0.2">
      <c r="A7" s="46">
        <v>7</v>
      </c>
      <c r="B7" s="470"/>
      <c r="C7" s="471"/>
      <c r="D7" s="471"/>
      <c r="E7" s="472"/>
      <c r="F7" s="404" t="s">
        <v>447</v>
      </c>
      <c r="G7" s="405"/>
      <c r="H7" s="405"/>
      <c r="I7" s="405"/>
      <c r="J7" s="405"/>
      <c r="K7" s="405"/>
      <c r="L7" s="405"/>
      <c r="M7" s="405"/>
      <c r="N7" s="405"/>
      <c r="O7" s="405"/>
      <c r="P7" s="405"/>
      <c r="Q7" s="405"/>
      <c r="R7" s="405"/>
      <c r="S7" s="405"/>
      <c r="T7" s="405"/>
      <c r="U7" s="637" t="s">
        <v>106</v>
      </c>
      <c r="V7" s="637"/>
      <c r="W7" s="637"/>
      <c r="X7" s="637"/>
      <c r="Y7" s="637"/>
      <c r="Z7" s="637"/>
      <c r="AA7" s="637"/>
      <c r="AB7" s="637"/>
      <c r="AC7" s="637"/>
      <c r="AD7" s="637"/>
      <c r="AE7" s="603"/>
      <c r="AF7" s="604"/>
      <c r="AG7" s="604"/>
      <c r="AH7" s="604"/>
      <c r="AI7" s="604"/>
      <c r="AJ7" s="604"/>
      <c r="AK7" s="604"/>
      <c r="AL7" s="605"/>
      <c r="AM7" s="613"/>
      <c r="AQ7" s="88"/>
      <c r="AR7" s="166"/>
      <c r="AS7" s="88"/>
      <c r="AT7" s="88"/>
      <c r="AU7" s="88"/>
      <c r="AV7" s="11"/>
      <c r="AW7" s="11"/>
      <c r="AX7" s="11"/>
      <c r="AY7" s="11"/>
      <c r="AZ7" s="11"/>
      <c r="BA7" s="11"/>
      <c r="BB7" s="10"/>
      <c r="BC7" s="10"/>
      <c r="BD7" s="10"/>
      <c r="BE7" s="10"/>
      <c r="BF7" s="10"/>
    </row>
    <row r="8" spans="1:58" ht="13.5" customHeight="1" x14ac:dyDescent="0.2">
      <c r="A8" s="46">
        <v>8</v>
      </c>
      <c r="B8" s="470" t="s">
        <v>451</v>
      </c>
      <c r="C8" s="471"/>
      <c r="D8" s="471"/>
      <c r="E8" s="472"/>
      <c r="F8" s="404" t="s">
        <v>448</v>
      </c>
      <c r="G8" s="405"/>
      <c r="H8" s="405"/>
      <c r="I8" s="405"/>
      <c r="J8" s="405"/>
      <c r="K8" s="405"/>
      <c r="L8" s="405"/>
      <c r="M8" s="405"/>
      <c r="N8" s="405"/>
      <c r="O8" s="405"/>
      <c r="P8" s="405"/>
      <c r="Q8" s="405"/>
      <c r="R8" s="405"/>
      <c r="S8" s="405"/>
      <c r="T8" s="405"/>
      <c r="U8" s="511" t="s">
        <v>622</v>
      </c>
      <c r="V8" s="477"/>
      <c r="W8" s="477"/>
      <c r="X8" s="477"/>
      <c r="Y8" s="477"/>
      <c r="Z8" s="477"/>
      <c r="AA8" s="477"/>
      <c r="AB8" s="477"/>
      <c r="AC8" s="477"/>
      <c r="AD8" s="477"/>
      <c r="AE8" s="603"/>
      <c r="AF8" s="604"/>
      <c r="AG8" s="604"/>
      <c r="AH8" s="604"/>
      <c r="AI8" s="604"/>
      <c r="AJ8" s="604"/>
      <c r="AK8" s="604"/>
      <c r="AL8" s="605"/>
      <c r="AM8" s="613"/>
      <c r="AQ8" s="88"/>
      <c r="AR8" s="166"/>
      <c r="AS8" s="88"/>
      <c r="AT8" s="88"/>
      <c r="AU8" s="88"/>
      <c r="AV8" s="11"/>
      <c r="AW8" s="11"/>
      <c r="AX8" s="11"/>
      <c r="AY8" s="11"/>
      <c r="AZ8" s="11"/>
      <c r="BA8" s="11"/>
      <c r="BB8" s="10"/>
      <c r="BC8" s="10"/>
      <c r="BD8" s="10"/>
      <c r="BE8" s="10"/>
      <c r="BF8" s="10"/>
    </row>
    <row r="9" spans="1:58" ht="13.5" customHeight="1" x14ac:dyDescent="0.2">
      <c r="A9" s="46">
        <v>9</v>
      </c>
      <c r="B9" s="470"/>
      <c r="C9" s="471"/>
      <c r="D9" s="471"/>
      <c r="E9" s="472"/>
      <c r="F9" s="404" t="s">
        <v>449</v>
      </c>
      <c r="G9" s="405"/>
      <c r="H9" s="405"/>
      <c r="I9" s="405"/>
      <c r="J9" s="405"/>
      <c r="K9" s="405"/>
      <c r="L9" s="405"/>
      <c r="M9" s="405"/>
      <c r="N9" s="405"/>
      <c r="O9" s="405"/>
      <c r="P9" s="405"/>
      <c r="Q9" s="405"/>
      <c r="R9" s="405"/>
      <c r="S9" s="405"/>
      <c r="T9" s="405"/>
      <c r="U9" s="637" t="s">
        <v>106</v>
      </c>
      <c r="V9" s="637"/>
      <c r="W9" s="637"/>
      <c r="X9" s="637"/>
      <c r="Y9" s="637"/>
      <c r="Z9" s="637"/>
      <c r="AA9" s="637"/>
      <c r="AB9" s="412" t="str">
        <f>IF(units="Select","",AT9)</f>
        <v/>
      </c>
      <c r="AC9" s="412"/>
      <c r="AD9" s="412"/>
      <c r="AE9" s="603"/>
      <c r="AF9" s="604"/>
      <c r="AG9" s="604"/>
      <c r="AH9" s="604"/>
      <c r="AI9" s="604"/>
      <c r="AJ9" s="604"/>
      <c r="AK9" s="604"/>
      <c r="AL9" s="605"/>
      <c r="AM9" s="613"/>
      <c r="AQ9" s="88"/>
      <c r="AR9" s="174" t="s">
        <v>446</v>
      </c>
      <c r="AS9" s="161" t="s">
        <v>362</v>
      </c>
      <c r="AT9" s="236" t="str">
        <f>IF(units=unit_usc,AS9,AR9)</f>
        <v>Nm³/h</v>
      </c>
      <c r="AU9" s="88"/>
      <c r="AV9" s="11"/>
      <c r="AW9" s="11"/>
      <c r="AX9" s="11"/>
      <c r="AY9" s="11"/>
      <c r="AZ9" s="11"/>
      <c r="BA9" s="11"/>
      <c r="BB9" s="10"/>
      <c r="BC9" s="10"/>
      <c r="BD9" s="10"/>
      <c r="BE9" s="10"/>
      <c r="BF9" s="10"/>
    </row>
    <row r="10" spans="1:58" ht="13.5" customHeight="1" x14ac:dyDescent="0.2">
      <c r="A10" s="46">
        <v>10</v>
      </c>
      <c r="B10" s="470"/>
      <c r="C10" s="471"/>
      <c r="D10" s="471"/>
      <c r="E10" s="472"/>
      <c r="F10" s="404" t="s">
        <v>450</v>
      </c>
      <c r="G10" s="405"/>
      <c r="H10" s="405"/>
      <c r="I10" s="405"/>
      <c r="J10" s="405"/>
      <c r="K10" s="405"/>
      <c r="L10" s="405"/>
      <c r="M10" s="405"/>
      <c r="N10" s="405"/>
      <c r="O10" s="405"/>
      <c r="P10" s="405"/>
      <c r="Q10" s="405"/>
      <c r="R10" s="405"/>
      <c r="S10" s="405"/>
      <c r="T10" s="405"/>
      <c r="U10" s="646" t="s">
        <v>106</v>
      </c>
      <c r="V10" s="637"/>
      <c r="W10" s="637"/>
      <c r="X10" s="637"/>
      <c r="Y10" s="511" t="s">
        <v>445</v>
      </c>
      <c r="Z10" s="511"/>
      <c r="AA10" s="511"/>
      <c r="AB10" s="511"/>
      <c r="AC10" s="511"/>
      <c r="AD10" s="514"/>
      <c r="AE10" s="603"/>
      <c r="AF10" s="604"/>
      <c r="AG10" s="604"/>
      <c r="AH10" s="604"/>
      <c r="AI10" s="604"/>
      <c r="AJ10" s="604"/>
      <c r="AK10" s="604"/>
      <c r="AL10" s="605"/>
      <c r="AM10" s="613"/>
      <c r="AQ10" s="88"/>
      <c r="AR10" s="166"/>
      <c r="AS10" s="88"/>
      <c r="AT10" s="88"/>
      <c r="AU10" s="88"/>
      <c r="AV10" s="11"/>
      <c r="AW10" s="11"/>
      <c r="AX10" s="11"/>
      <c r="AY10" s="11"/>
      <c r="AZ10" s="11"/>
      <c r="BA10" s="11"/>
      <c r="BB10" s="10"/>
      <c r="BC10" s="10"/>
      <c r="BD10" s="10"/>
      <c r="BE10" s="10"/>
      <c r="BF10" s="10"/>
    </row>
    <row r="11" spans="1:58" ht="13.5" customHeight="1" x14ac:dyDescent="0.2">
      <c r="A11" s="46">
        <v>11</v>
      </c>
      <c r="B11" s="470"/>
      <c r="C11" s="471"/>
      <c r="D11" s="471"/>
      <c r="E11" s="472"/>
      <c r="F11" s="404" t="s">
        <v>255</v>
      </c>
      <c r="G11" s="405"/>
      <c r="H11" s="405"/>
      <c r="I11" s="405"/>
      <c r="J11" s="405"/>
      <c r="K11" s="405"/>
      <c r="L11" s="405"/>
      <c r="M11" s="405"/>
      <c r="N11" s="405"/>
      <c r="O11" s="405"/>
      <c r="P11" s="405"/>
      <c r="Q11" s="405"/>
      <c r="R11" s="405"/>
      <c r="S11" s="405"/>
      <c r="T11" s="405"/>
      <c r="U11" s="597" t="s">
        <v>33</v>
      </c>
      <c r="V11" s="597"/>
      <c r="W11" s="597"/>
      <c r="X11" s="597" t="s">
        <v>106</v>
      </c>
      <c r="Y11" s="597"/>
      <c r="Z11" s="597"/>
      <c r="AA11" s="597"/>
      <c r="AB11" s="597" t="s">
        <v>33</v>
      </c>
      <c r="AC11" s="597"/>
      <c r="AD11" s="597"/>
      <c r="AE11" s="603"/>
      <c r="AF11" s="604"/>
      <c r="AG11" s="604"/>
      <c r="AH11" s="604"/>
      <c r="AI11" s="604"/>
      <c r="AJ11" s="604"/>
      <c r="AK11" s="604"/>
      <c r="AL11" s="605"/>
      <c r="AM11" s="613"/>
      <c r="AQ11" s="160" t="s">
        <v>33</v>
      </c>
      <c r="AR11" s="174" t="s">
        <v>257</v>
      </c>
      <c r="AS11" s="161" t="s">
        <v>258</v>
      </c>
      <c r="AT11" s="161" t="s">
        <v>256</v>
      </c>
      <c r="AU11" s="88"/>
      <c r="AV11" s="11"/>
      <c r="AW11" s="11"/>
      <c r="AX11" s="11"/>
      <c r="AY11" s="11"/>
      <c r="AZ11" s="11"/>
      <c r="BA11" s="11"/>
      <c r="BB11" s="10"/>
      <c r="BC11" s="10"/>
      <c r="BD11" s="10"/>
      <c r="BE11" s="10"/>
      <c r="BF11" s="10"/>
    </row>
    <row r="12" spans="1:58" ht="13.5" customHeight="1" x14ac:dyDescent="0.2">
      <c r="A12" s="46">
        <v>12</v>
      </c>
      <c r="B12" s="470"/>
      <c r="C12" s="471"/>
      <c r="D12" s="471"/>
      <c r="E12" s="472"/>
      <c r="F12" s="404" t="s">
        <v>453</v>
      </c>
      <c r="G12" s="405"/>
      <c r="H12" s="405"/>
      <c r="I12" s="405"/>
      <c r="J12" s="405"/>
      <c r="K12" s="405"/>
      <c r="L12" s="405"/>
      <c r="M12" s="405"/>
      <c r="N12" s="405"/>
      <c r="O12" s="405"/>
      <c r="P12" s="405"/>
      <c r="Q12" s="405"/>
      <c r="R12" s="405"/>
      <c r="S12" s="405"/>
      <c r="T12" s="405"/>
      <c r="U12" s="644" t="s">
        <v>106</v>
      </c>
      <c r="V12" s="644"/>
      <c r="W12" s="644"/>
      <c r="X12" s="644"/>
      <c r="Y12" s="644"/>
      <c r="Z12" s="644"/>
      <c r="AA12" s="644"/>
      <c r="AB12" s="412" t="str">
        <f>IF(units="Select","",AT12)</f>
        <v/>
      </c>
      <c r="AC12" s="412"/>
      <c r="AD12" s="503"/>
      <c r="AE12" s="603"/>
      <c r="AF12" s="604"/>
      <c r="AG12" s="604"/>
      <c r="AH12" s="604"/>
      <c r="AI12" s="604"/>
      <c r="AJ12" s="604"/>
      <c r="AK12" s="604"/>
      <c r="AL12" s="605"/>
      <c r="AM12" s="613"/>
      <c r="AQ12" s="251"/>
      <c r="AR12" s="174" t="s">
        <v>50</v>
      </c>
      <c r="AS12" s="161" t="s">
        <v>49</v>
      </c>
      <c r="AT12" s="236" t="str">
        <f>IF(units=unit_usc,AS12,AR12)</f>
        <v>bar g</v>
      </c>
      <c r="AU12" s="88"/>
      <c r="AV12" s="11"/>
      <c r="AW12" s="11"/>
      <c r="AX12" s="11"/>
      <c r="AY12" s="11"/>
      <c r="AZ12" s="11"/>
      <c r="BA12" s="11"/>
      <c r="BB12" s="10"/>
      <c r="BC12" s="10"/>
      <c r="BD12" s="10"/>
      <c r="BE12" s="10"/>
      <c r="BF12" s="10"/>
    </row>
    <row r="13" spans="1:58" ht="13.5" customHeight="1" x14ac:dyDescent="0.2">
      <c r="A13" s="46">
        <v>13</v>
      </c>
      <c r="B13" s="470"/>
      <c r="C13" s="471"/>
      <c r="D13" s="471"/>
      <c r="E13" s="472"/>
      <c r="F13" s="404" t="s">
        <v>454</v>
      </c>
      <c r="G13" s="405"/>
      <c r="H13" s="405"/>
      <c r="I13" s="405"/>
      <c r="J13" s="405"/>
      <c r="K13" s="405"/>
      <c r="L13" s="405"/>
      <c r="M13" s="405"/>
      <c r="N13" s="405"/>
      <c r="O13" s="405"/>
      <c r="P13" s="405"/>
      <c r="Q13" s="405"/>
      <c r="R13" s="405"/>
      <c r="S13" s="405"/>
      <c r="T13" s="405"/>
      <c r="U13" s="644" t="s">
        <v>106</v>
      </c>
      <c r="V13" s="644"/>
      <c r="W13" s="644"/>
      <c r="X13" s="644"/>
      <c r="Y13" s="644"/>
      <c r="Z13" s="644"/>
      <c r="AA13" s="644"/>
      <c r="AB13" s="412" t="str">
        <f>IF(units="Select","",AT13)</f>
        <v/>
      </c>
      <c r="AC13" s="412"/>
      <c r="AD13" s="503"/>
      <c r="AE13" s="603"/>
      <c r="AF13" s="604"/>
      <c r="AG13" s="604"/>
      <c r="AH13" s="604"/>
      <c r="AI13" s="604"/>
      <c r="AJ13" s="604"/>
      <c r="AK13" s="604"/>
      <c r="AL13" s="605"/>
      <c r="AM13" s="613"/>
      <c r="AQ13" s="250"/>
      <c r="AR13" s="66" t="s">
        <v>48</v>
      </c>
      <c r="AS13" s="66" t="s">
        <v>47</v>
      </c>
      <c r="AT13" s="236" t="str">
        <f>IF(units=unit_usc,AS13,AR13)</f>
        <v>°C</v>
      </c>
      <c r="AU13" s="88"/>
      <c r="AV13" s="11"/>
      <c r="AW13" s="11"/>
      <c r="AX13" s="11"/>
      <c r="AY13" s="11"/>
      <c r="AZ13" s="11"/>
      <c r="BA13" s="11"/>
      <c r="BB13" s="10"/>
      <c r="BC13" s="10"/>
      <c r="BD13" s="10"/>
      <c r="BE13" s="10"/>
      <c r="BF13" s="10"/>
    </row>
    <row r="14" spans="1:58" ht="13.5" customHeight="1" x14ac:dyDescent="0.2">
      <c r="A14" s="46">
        <v>14</v>
      </c>
      <c r="B14" s="470"/>
      <c r="C14" s="471"/>
      <c r="D14" s="471"/>
      <c r="E14" s="472"/>
      <c r="F14" s="404" t="s">
        <v>455</v>
      </c>
      <c r="G14" s="405"/>
      <c r="H14" s="405"/>
      <c r="I14" s="405"/>
      <c r="J14" s="405"/>
      <c r="K14" s="405"/>
      <c r="L14" s="405"/>
      <c r="M14" s="405"/>
      <c r="N14" s="405"/>
      <c r="O14" s="405"/>
      <c r="P14" s="405"/>
      <c r="Q14" s="405"/>
      <c r="R14" s="405"/>
      <c r="S14" s="405"/>
      <c r="T14" s="405"/>
      <c r="U14" s="637" t="s">
        <v>33</v>
      </c>
      <c r="V14" s="637"/>
      <c r="W14" s="637"/>
      <c r="X14" s="637"/>
      <c r="Y14" s="637"/>
      <c r="Z14" s="637"/>
      <c r="AA14" s="637"/>
      <c r="AB14" s="637"/>
      <c r="AC14" s="637"/>
      <c r="AD14" s="637"/>
      <c r="AE14" s="603"/>
      <c r="AF14" s="604"/>
      <c r="AG14" s="604"/>
      <c r="AH14" s="604"/>
      <c r="AI14" s="604"/>
      <c r="AJ14" s="604"/>
      <c r="AK14" s="604"/>
      <c r="AL14" s="605"/>
      <c r="AM14" s="613"/>
      <c r="AQ14" s="160" t="s">
        <v>33</v>
      </c>
      <c r="AR14" s="174" t="s">
        <v>581</v>
      </c>
      <c r="AS14" s="161" t="s">
        <v>739</v>
      </c>
      <c r="AT14" s="161" t="s">
        <v>37</v>
      </c>
      <c r="AU14" s="88"/>
      <c r="AV14" s="11"/>
      <c r="AW14" s="11"/>
      <c r="AX14" s="11"/>
      <c r="AY14" s="11"/>
      <c r="AZ14" s="11"/>
      <c r="BA14" s="11"/>
      <c r="BB14" s="10"/>
      <c r="BC14" s="10"/>
      <c r="BD14" s="10"/>
      <c r="BE14" s="10"/>
      <c r="BF14" s="10"/>
    </row>
    <row r="15" spans="1:58" ht="13.5" customHeight="1" x14ac:dyDescent="0.2">
      <c r="A15" s="46">
        <v>15</v>
      </c>
      <c r="B15" s="470"/>
      <c r="C15" s="471"/>
      <c r="D15" s="471"/>
      <c r="E15" s="472"/>
      <c r="F15" s="404" t="s">
        <v>456</v>
      </c>
      <c r="G15" s="405"/>
      <c r="H15" s="405"/>
      <c r="I15" s="405"/>
      <c r="J15" s="405"/>
      <c r="K15" s="405"/>
      <c r="L15" s="405"/>
      <c r="M15" s="405"/>
      <c r="N15" s="405"/>
      <c r="O15" s="405"/>
      <c r="P15" s="405"/>
      <c r="Q15" s="405"/>
      <c r="R15" s="405"/>
      <c r="S15" s="405"/>
      <c r="T15" s="405"/>
      <c r="U15" s="637" t="s">
        <v>106</v>
      </c>
      <c r="V15" s="637"/>
      <c r="W15" s="637"/>
      <c r="X15" s="637"/>
      <c r="Y15" s="637"/>
      <c r="Z15" s="637"/>
      <c r="AA15" s="637"/>
      <c r="AB15" s="637"/>
      <c r="AC15" s="637"/>
      <c r="AD15" s="637"/>
      <c r="AE15" s="603"/>
      <c r="AF15" s="604"/>
      <c r="AG15" s="604"/>
      <c r="AH15" s="604"/>
      <c r="AI15" s="604"/>
      <c r="AJ15" s="604"/>
      <c r="AK15" s="604"/>
      <c r="AL15" s="605"/>
      <c r="AM15" s="613"/>
      <c r="AQ15" s="88"/>
      <c r="AR15" s="210"/>
      <c r="AS15" s="173"/>
      <c r="AT15" s="173"/>
      <c r="AU15" s="88"/>
      <c r="AV15" s="11"/>
      <c r="AW15" s="11"/>
      <c r="AX15" s="11"/>
      <c r="AY15" s="11"/>
      <c r="AZ15" s="11"/>
      <c r="BA15" s="11"/>
      <c r="BB15" s="10"/>
      <c r="BC15" s="10"/>
      <c r="BD15" s="10"/>
      <c r="BE15" s="10"/>
      <c r="BF15" s="10"/>
    </row>
    <row r="16" spans="1:58" ht="13.5" customHeight="1" x14ac:dyDescent="0.2">
      <c r="A16" s="46">
        <v>16</v>
      </c>
      <c r="B16" s="470" t="s">
        <v>457</v>
      </c>
      <c r="C16" s="471"/>
      <c r="D16" s="471"/>
      <c r="E16" s="472"/>
      <c r="F16" s="404" t="s">
        <v>458</v>
      </c>
      <c r="G16" s="405"/>
      <c r="H16" s="405"/>
      <c r="I16" s="405"/>
      <c r="J16" s="405"/>
      <c r="K16" s="405"/>
      <c r="L16" s="405"/>
      <c r="M16" s="405"/>
      <c r="N16" s="405"/>
      <c r="O16" s="405"/>
      <c r="P16" s="405"/>
      <c r="Q16" s="405"/>
      <c r="R16" s="405"/>
      <c r="S16" s="405"/>
      <c r="T16" s="405"/>
      <c r="U16" s="637" t="s">
        <v>33</v>
      </c>
      <c r="V16" s="637"/>
      <c r="W16" s="637"/>
      <c r="X16" s="637"/>
      <c r="Y16" s="637"/>
      <c r="Z16" s="637"/>
      <c r="AA16" s="637"/>
      <c r="AB16" s="637"/>
      <c r="AC16" s="637"/>
      <c r="AD16" s="637"/>
      <c r="AE16" s="652"/>
      <c r="AF16" s="653"/>
      <c r="AG16" s="653"/>
      <c r="AH16" s="653"/>
      <c r="AI16" s="653"/>
      <c r="AJ16" s="653"/>
      <c r="AK16" s="653"/>
      <c r="AL16" s="654"/>
      <c r="AM16" s="613"/>
      <c r="AQ16" s="160" t="s">
        <v>33</v>
      </c>
      <c r="AR16" s="174" t="s">
        <v>27</v>
      </c>
      <c r="AS16" s="161" t="s">
        <v>28</v>
      </c>
      <c r="AT16" s="173"/>
      <c r="AU16" s="88"/>
      <c r="AV16" s="11"/>
      <c r="AW16" s="11"/>
      <c r="AX16" s="11"/>
      <c r="AY16" s="11"/>
      <c r="AZ16" s="11"/>
      <c r="BA16" s="11"/>
      <c r="BB16" s="10"/>
      <c r="BC16" s="10"/>
      <c r="BD16" s="10"/>
      <c r="BE16" s="10"/>
      <c r="BF16" s="10"/>
    </row>
    <row r="17" spans="1:58" ht="13.5" customHeight="1" x14ac:dyDescent="0.2">
      <c r="A17" s="46">
        <v>17</v>
      </c>
      <c r="B17" s="470"/>
      <c r="C17" s="471"/>
      <c r="D17" s="471"/>
      <c r="E17" s="472"/>
      <c r="F17" s="407" t="s">
        <v>260</v>
      </c>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9"/>
      <c r="AE17" s="603"/>
      <c r="AF17" s="604"/>
      <c r="AG17" s="604"/>
      <c r="AH17" s="604"/>
      <c r="AI17" s="604"/>
      <c r="AJ17" s="604"/>
      <c r="AK17" s="604"/>
      <c r="AL17" s="605"/>
      <c r="AM17" s="613"/>
      <c r="AQ17" s="88"/>
      <c r="AR17" s="210"/>
      <c r="AS17" s="173"/>
      <c r="AT17" s="173"/>
      <c r="AU17" s="88"/>
      <c r="AV17" s="11"/>
      <c r="AW17" s="11"/>
      <c r="AX17" s="11"/>
      <c r="AY17" s="11"/>
      <c r="AZ17" s="11"/>
      <c r="BA17" s="11"/>
      <c r="BB17" s="10"/>
      <c r="BC17" s="10"/>
      <c r="BD17" s="10"/>
      <c r="BE17" s="10"/>
      <c r="BF17" s="10"/>
    </row>
    <row r="18" spans="1:58" ht="13.5" customHeight="1" x14ac:dyDescent="0.2">
      <c r="A18" s="46">
        <v>18</v>
      </c>
      <c r="B18" s="470"/>
      <c r="C18" s="471"/>
      <c r="D18" s="471"/>
      <c r="E18" s="472"/>
      <c r="F18" s="404" t="s">
        <v>582</v>
      </c>
      <c r="G18" s="405"/>
      <c r="H18" s="405"/>
      <c r="I18" s="405"/>
      <c r="J18" s="405"/>
      <c r="K18" s="405"/>
      <c r="L18" s="405"/>
      <c r="M18" s="405"/>
      <c r="N18" s="405"/>
      <c r="O18" s="405"/>
      <c r="P18" s="405"/>
      <c r="Q18" s="405"/>
      <c r="R18" s="405"/>
      <c r="S18" s="405"/>
      <c r="T18" s="405"/>
      <c r="U18" s="637" t="s">
        <v>106</v>
      </c>
      <c r="V18" s="637"/>
      <c r="W18" s="637"/>
      <c r="X18" s="637"/>
      <c r="Y18" s="637"/>
      <c r="Z18" s="637"/>
      <c r="AA18" s="637"/>
      <c r="AB18" s="637"/>
      <c r="AC18" s="637"/>
      <c r="AD18" s="637"/>
      <c r="AE18" s="603"/>
      <c r="AF18" s="604"/>
      <c r="AG18" s="604"/>
      <c r="AH18" s="604"/>
      <c r="AI18" s="604"/>
      <c r="AJ18" s="604"/>
      <c r="AK18" s="604"/>
      <c r="AL18" s="605"/>
      <c r="AM18" s="613"/>
      <c r="AQ18" s="88"/>
      <c r="AR18" s="166"/>
      <c r="AS18" s="88"/>
      <c r="AT18" s="88"/>
      <c r="AU18" s="88"/>
      <c r="AV18" s="11"/>
      <c r="AW18" s="11"/>
      <c r="AX18" s="11"/>
      <c r="AY18" s="11"/>
      <c r="AZ18" s="11"/>
      <c r="BA18" s="11"/>
      <c r="BB18" s="10"/>
      <c r="BC18" s="10"/>
      <c r="BD18" s="10"/>
      <c r="BE18" s="10"/>
      <c r="BF18" s="10"/>
    </row>
    <row r="19" spans="1:58" ht="13.5" customHeight="1" x14ac:dyDescent="0.2">
      <c r="A19" s="46">
        <v>19</v>
      </c>
      <c r="B19" s="470"/>
      <c r="C19" s="471"/>
      <c r="D19" s="471"/>
      <c r="E19" s="472"/>
      <c r="F19" s="404" t="s">
        <v>448</v>
      </c>
      <c r="G19" s="405"/>
      <c r="H19" s="405"/>
      <c r="I19" s="405"/>
      <c r="J19" s="405"/>
      <c r="K19" s="405"/>
      <c r="L19" s="405"/>
      <c r="M19" s="405"/>
      <c r="N19" s="405"/>
      <c r="O19" s="405"/>
      <c r="P19" s="405"/>
      <c r="Q19" s="405"/>
      <c r="R19" s="405"/>
      <c r="S19" s="405"/>
      <c r="T19" s="405"/>
      <c r="U19" s="511" t="s">
        <v>261</v>
      </c>
      <c r="V19" s="477"/>
      <c r="W19" s="477"/>
      <c r="X19" s="477"/>
      <c r="Y19" s="477"/>
      <c r="Z19" s="477"/>
      <c r="AA19" s="477"/>
      <c r="AB19" s="477"/>
      <c r="AC19" s="477"/>
      <c r="AD19" s="477"/>
      <c r="AE19" s="603"/>
      <c r="AF19" s="604"/>
      <c r="AG19" s="604"/>
      <c r="AH19" s="604"/>
      <c r="AI19" s="604"/>
      <c r="AJ19" s="604"/>
      <c r="AK19" s="604"/>
      <c r="AL19" s="605"/>
      <c r="AM19" s="613"/>
      <c r="AQ19" s="88"/>
      <c r="AR19" s="88"/>
      <c r="AS19" s="88"/>
      <c r="AT19" s="88"/>
      <c r="AU19" s="88"/>
      <c r="AV19" s="11"/>
      <c r="AW19" s="11"/>
      <c r="AX19" s="11"/>
      <c r="AY19" s="11"/>
      <c r="AZ19" s="11"/>
      <c r="BA19" s="11"/>
      <c r="BB19" s="10"/>
      <c r="BC19" s="10"/>
      <c r="BD19" s="10"/>
      <c r="BE19" s="10"/>
      <c r="BF19" s="10"/>
    </row>
    <row r="20" spans="1:58" ht="13.5" customHeight="1" x14ac:dyDescent="0.2">
      <c r="A20" s="46">
        <v>20</v>
      </c>
      <c r="B20" s="470"/>
      <c r="C20" s="471"/>
      <c r="D20" s="471"/>
      <c r="E20" s="472"/>
      <c r="F20" s="404" t="s">
        <v>449</v>
      </c>
      <c r="G20" s="405"/>
      <c r="H20" s="405"/>
      <c r="I20" s="405"/>
      <c r="J20" s="405"/>
      <c r="K20" s="405"/>
      <c r="L20" s="405"/>
      <c r="M20" s="405"/>
      <c r="N20" s="405"/>
      <c r="O20" s="405"/>
      <c r="P20" s="405"/>
      <c r="Q20" s="405"/>
      <c r="R20" s="405"/>
      <c r="S20" s="405"/>
      <c r="T20" s="405"/>
      <c r="U20" s="637" t="s">
        <v>106</v>
      </c>
      <c r="V20" s="637"/>
      <c r="W20" s="637"/>
      <c r="X20" s="637"/>
      <c r="Y20" s="637"/>
      <c r="Z20" s="637"/>
      <c r="AA20" s="637"/>
      <c r="AB20" s="412" t="str">
        <f>IF(units="Select","",AT20)</f>
        <v/>
      </c>
      <c r="AC20" s="412"/>
      <c r="AD20" s="412"/>
      <c r="AE20" s="603"/>
      <c r="AF20" s="604"/>
      <c r="AG20" s="604"/>
      <c r="AH20" s="604"/>
      <c r="AI20" s="604"/>
      <c r="AJ20" s="604"/>
      <c r="AK20" s="604"/>
      <c r="AL20" s="605"/>
      <c r="AM20" s="613"/>
      <c r="AQ20" s="249"/>
      <c r="AR20" s="174" t="s">
        <v>446</v>
      </c>
      <c r="AS20" s="161" t="s">
        <v>362</v>
      </c>
      <c r="AT20" s="236" t="str">
        <f>IF(units=unit_usc,AS20,AR20)</f>
        <v>Nm³/h</v>
      </c>
      <c r="AU20" s="88"/>
      <c r="AV20" s="11"/>
      <c r="AW20" s="11"/>
      <c r="AX20" s="11"/>
      <c r="AY20" s="11"/>
      <c r="AZ20" s="11"/>
      <c r="BA20" s="11"/>
      <c r="BB20" s="10"/>
      <c r="BC20" s="10"/>
      <c r="BD20" s="10"/>
      <c r="BE20" s="10"/>
      <c r="BF20" s="10"/>
    </row>
    <row r="21" spans="1:58" ht="13.5" customHeight="1" x14ac:dyDescent="0.2">
      <c r="A21" s="46">
        <v>21</v>
      </c>
      <c r="B21" s="470"/>
      <c r="C21" s="471"/>
      <c r="D21" s="471"/>
      <c r="E21" s="472"/>
      <c r="F21" s="404" t="s">
        <v>459</v>
      </c>
      <c r="G21" s="405"/>
      <c r="H21" s="405"/>
      <c r="I21" s="405"/>
      <c r="J21" s="405"/>
      <c r="K21" s="405"/>
      <c r="L21" s="405"/>
      <c r="M21" s="405"/>
      <c r="N21" s="405"/>
      <c r="O21" s="405"/>
      <c r="P21" s="405"/>
      <c r="Q21" s="405"/>
      <c r="R21" s="405"/>
      <c r="S21" s="405"/>
      <c r="T21" s="405"/>
      <c r="U21" s="637" t="s">
        <v>106</v>
      </c>
      <c r="V21" s="637"/>
      <c r="W21" s="637"/>
      <c r="X21" s="637"/>
      <c r="Y21" s="637"/>
      <c r="Z21" s="637"/>
      <c r="AA21" s="637"/>
      <c r="AB21" s="511" t="s">
        <v>67</v>
      </c>
      <c r="AC21" s="477"/>
      <c r="AD21" s="478"/>
      <c r="AE21" s="603"/>
      <c r="AF21" s="604"/>
      <c r="AG21" s="604"/>
      <c r="AH21" s="604"/>
      <c r="AI21" s="604"/>
      <c r="AJ21" s="604"/>
      <c r="AK21" s="604"/>
      <c r="AL21" s="605"/>
      <c r="AM21" s="613"/>
      <c r="AQ21" s="252"/>
      <c r="AR21" s="238"/>
      <c r="AS21" s="238"/>
      <c r="AT21" s="254"/>
      <c r="AU21" s="88"/>
      <c r="AV21" s="11"/>
      <c r="AW21" s="11"/>
      <c r="AX21" s="11"/>
      <c r="AY21" s="11"/>
      <c r="AZ21" s="11"/>
      <c r="BA21" s="11"/>
      <c r="BB21" s="10"/>
      <c r="BC21" s="10"/>
      <c r="BD21" s="10"/>
      <c r="BE21" s="10"/>
      <c r="BF21" s="10"/>
    </row>
    <row r="22" spans="1:58" s="35" customFormat="1" ht="13.5" customHeight="1" x14ac:dyDescent="0.2">
      <c r="A22" s="46">
        <v>22</v>
      </c>
      <c r="B22" s="91"/>
      <c r="C22" s="100"/>
      <c r="D22" s="100"/>
      <c r="E22" s="101"/>
      <c r="F22" s="404" t="s">
        <v>462</v>
      </c>
      <c r="G22" s="405"/>
      <c r="H22" s="405"/>
      <c r="I22" s="405"/>
      <c r="J22" s="405"/>
      <c r="K22" s="405"/>
      <c r="L22" s="405"/>
      <c r="M22" s="405" t="s">
        <v>253</v>
      </c>
      <c r="N22" s="405"/>
      <c r="O22" s="405"/>
      <c r="P22" s="405"/>
      <c r="Q22" s="405"/>
      <c r="R22" s="405"/>
      <c r="S22" s="405"/>
      <c r="T22" s="405"/>
      <c r="U22" s="646" t="s">
        <v>33</v>
      </c>
      <c r="V22" s="637"/>
      <c r="W22" s="637"/>
      <c r="X22" s="637"/>
      <c r="Y22" s="637"/>
      <c r="Z22" s="637"/>
      <c r="AA22" s="637"/>
      <c r="AB22" s="637"/>
      <c r="AC22" s="637"/>
      <c r="AD22" s="650"/>
      <c r="AE22" s="606"/>
      <c r="AF22" s="607"/>
      <c r="AG22" s="607"/>
      <c r="AH22" s="607"/>
      <c r="AI22" s="607"/>
      <c r="AJ22" s="607"/>
      <c r="AK22" s="607"/>
      <c r="AL22" s="608"/>
      <c r="AM22" s="613"/>
      <c r="AO22" s="20"/>
      <c r="AQ22" s="160" t="s">
        <v>33</v>
      </c>
      <c r="AR22" s="161" t="s">
        <v>254</v>
      </c>
      <c r="AS22" s="161" t="s">
        <v>262</v>
      </c>
      <c r="AT22" s="161" t="s">
        <v>263</v>
      </c>
      <c r="AU22" s="88"/>
      <c r="AV22" s="11"/>
      <c r="AW22" s="11"/>
      <c r="AX22" s="11"/>
      <c r="AY22" s="11"/>
      <c r="AZ22" s="11"/>
      <c r="BA22" s="11"/>
      <c r="BB22" s="10"/>
      <c r="BC22" s="10"/>
      <c r="BD22" s="10"/>
      <c r="BE22" s="10"/>
      <c r="BF22" s="10"/>
    </row>
    <row r="23" spans="1:58" ht="13.5" customHeight="1" x14ac:dyDescent="0.2">
      <c r="A23" s="46">
        <v>23</v>
      </c>
      <c r="B23" s="470"/>
      <c r="C23" s="471"/>
      <c r="D23" s="471"/>
      <c r="E23" s="472"/>
      <c r="F23" s="404" t="s">
        <v>264</v>
      </c>
      <c r="G23" s="405"/>
      <c r="H23" s="405"/>
      <c r="I23" s="405"/>
      <c r="J23" s="405"/>
      <c r="K23" s="405"/>
      <c r="L23" s="405"/>
      <c r="M23" s="405"/>
      <c r="N23" s="405"/>
      <c r="O23" s="405"/>
      <c r="P23" s="405"/>
      <c r="Q23" s="405"/>
      <c r="R23" s="405"/>
      <c r="S23" s="405"/>
      <c r="T23" s="405"/>
      <c r="U23" s="637" t="s">
        <v>106</v>
      </c>
      <c r="V23" s="637"/>
      <c r="W23" s="637"/>
      <c r="X23" s="637"/>
      <c r="Y23" s="637"/>
      <c r="Z23" s="637"/>
      <c r="AA23" s="637"/>
      <c r="AB23" s="511" t="s">
        <v>265</v>
      </c>
      <c r="AC23" s="511"/>
      <c r="AD23" s="514"/>
      <c r="AE23" s="603"/>
      <c r="AF23" s="604"/>
      <c r="AG23" s="604"/>
      <c r="AH23" s="604"/>
      <c r="AI23" s="604"/>
      <c r="AJ23" s="604"/>
      <c r="AK23" s="604"/>
      <c r="AL23" s="605"/>
      <c r="AM23" s="613"/>
      <c r="AQ23" s="88"/>
      <c r="AR23" s="173"/>
      <c r="AS23" s="173"/>
      <c r="AT23" s="173"/>
      <c r="AU23" s="88"/>
      <c r="AV23" s="11"/>
      <c r="AW23" s="11"/>
      <c r="AX23" s="11"/>
      <c r="AY23" s="11"/>
      <c r="AZ23" s="11"/>
      <c r="BA23" s="11"/>
      <c r="BB23" s="10"/>
      <c r="BC23" s="10"/>
      <c r="BD23" s="10"/>
      <c r="BE23" s="10"/>
      <c r="BF23" s="10"/>
    </row>
    <row r="24" spans="1:58" ht="13.5" customHeight="1" x14ac:dyDescent="0.2">
      <c r="A24" s="46">
        <v>24</v>
      </c>
      <c r="B24" s="470"/>
      <c r="C24" s="471"/>
      <c r="D24" s="471"/>
      <c r="E24" s="472"/>
      <c r="F24" s="404" t="s">
        <v>453</v>
      </c>
      <c r="G24" s="405"/>
      <c r="H24" s="405"/>
      <c r="I24" s="405"/>
      <c r="J24" s="405"/>
      <c r="K24" s="405"/>
      <c r="L24" s="405"/>
      <c r="M24" s="405"/>
      <c r="N24" s="405"/>
      <c r="O24" s="405"/>
      <c r="P24" s="405"/>
      <c r="Q24" s="405"/>
      <c r="R24" s="405"/>
      <c r="S24" s="405"/>
      <c r="T24" s="405"/>
      <c r="U24" s="644" t="s">
        <v>106</v>
      </c>
      <c r="V24" s="644"/>
      <c r="W24" s="644"/>
      <c r="X24" s="644"/>
      <c r="Y24" s="644"/>
      <c r="Z24" s="644"/>
      <c r="AA24" s="644"/>
      <c r="AB24" s="412" t="str">
        <f>IF(units="Select","",AT24)</f>
        <v/>
      </c>
      <c r="AC24" s="412"/>
      <c r="AD24" s="503"/>
      <c r="AE24" s="603"/>
      <c r="AF24" s="604"/>
      <c r="AG24" s="604"/>
      <c r="AH24" s="604"/>
      <c r="AI24" s="604"/>
      <c r="AJ24" s="604"/>
      <c r="AK24" s="604"/>
      <c r="AL24" s="605"/>
      <c r="AM24" s="613"/>
      <c r="AQ24" s="249"/>
      <c r="AR24" s="161" t="s">
        <v>50</v>
      </c>
      <c r="AS24" s="161" t="s">
        <v>49</v>
      </c>
      <c r="AT24" s="236" t="str">
        <f>IF(units=unit_usc,AS24,AR24)</f>
        <v>bar g</v>
      </c>
      <c r="AU24" s="88"/>
      <c r="AV24" s="11"/>
      <c r="AW24" s="11"/>
      <c r="AX24" s="11"/>
      <c r="AY24" s="11"/>
      <c r="AZ24" s="11"/>
      <c r="BA24" s="11"/>
      <c r="BB24" s="10"/>
      <c r="BC24" s="10"/>
      <c r="BD24" s="10"/>
      <c r="BE24" s="10"/>
      <c r="BF24" s="10"/>
    </row>
    <row r="25" spans="1:58" ht="13.5" customHeight="1" x14ac:dyDescent="0.2">
      <c r="A25" s="46">
        <v>25</v>
      </c>
      <c r="B25" s="470"/>
      <c r="C25" s="471"/>
      <c r="D25" s="471"/>
      <c r="E25" s="472"/>
      <c r="F25" s="404" t="s">
        <v>454</v>
      </c>
      <c r="G25" s="405"/>
      <c r="H25" s="405"/>
      <c r="I25" s="405"/>
      <c r="J25" s="405"/>
      <c r="K25" s="405"/>
      <c r="L25" s="405"/>
      <c r="M25" s="405"/>
      <c r="N25" s="405"/>
      <c r="O25" s="405"/>
      <c r="P25" s="405"/>
      <c r="Q25" s="405"/>
      <c r="R25" s="405"/>
      <c r="S25" s="405"/>
      <c r="T25" s="405"/>
      <c r="U25" s="644" t="s">
        <v>106</v>
      </c>
      <c r="V25" s="644"/>
      <c r="W25" s="644"/>
      <c r="X25" s="644"/>
      <c r="Y25" s="644"/>
      <c r="Z25" s="644"/>
      <c r="AA25" s="644"/>
      <c r="AB25" s="412" t="str">
        <f>IF(units="Select","",AT25)</f>
        <v/>
      </c>
      <c r="AC25" s="412"/>
      <c r="AD25" s="503"/>
      <c r="AE25" s="603"/>
      <c r="AF25" s="604"/>
      <c r="AG25" s="604"/>
      <c r="AH25" s="604"/>
      <c r="AI25" s="604"/>
      <c r="AJ25" s="604"/>
      <c r="AK25" s="604"/>
      <c r="AL25" s="605"/>
      <c r="AM25" s="613"/>
      <c r="AQ25" s="250"/>
      <c r="AR25" s="66" t="s">
        <v>48</v>
      </c>
      <c r="AS25" s="66" t="s">
        <v>47</v>
      </c>
      <c r="AT25" s="236" t="str">
        <f>IF(units=unit_usc,AS25,AR25)</f>
        <v>°C</v>
      </c>
      <c r="AU25" s="88"/>
      <c r="AV25" s="11"/>
      <c r="AW25" s="11"/>
      <c r="AX25" s="11"/>
      <c r="AY25" s="11"/>
      <c r="AZ25" s="11"/>
      <c r="BA25" s="11"/>
      <c r="BB25" s="10"/>
      <c r="BC25" s="10"/>
      <c r="BD25" s="10"/>
      <c r="BE25" s="10"/>
      <c r="BF25" s="10"/>
    </row>
    <row r="26" spans="1:58" ht="13.5" customHeight="1" x14ac:dyDescent="0.2">
      <c r="A26" s="46">
        <v>26</v>
      </c>
      <c r="B26" s="470"/>
      <c r="C26" s="471"/>
      <c r="D26" s="471"/>
      <c r="E26" s="472"/>
      <c r="F26" s="404" t="s">
        <v>455</v>
      </c>
      <c r="G26" s="405"/>
      <c r="H26" s="405"/>
      <c r="I26" s="405"/>
      <c r="J26" s="405"/>
      <c r="K26" s="405"/>
      <c r="L26" s="405"/>
      <c r="M26" s="405"/>
      <c r="N26" s="405"/>
      <c r="O26" s="405"/>
      <c r="P26" s="405"/>
      <c r="Q26" s="405"/>
      <c r="R26" s="405"/>
      <c r="S26" s="405"/>
      <c r="T26" s="405"/>
      <c r="U26" s="637" t="s">
        <v>33</v>
      </c>
      <c r="V26" s="637"/>
      <c r="W26" s="637"/>
      <c r="X26" s="637"/>
      <c r="Y26" s="637"/>
      <c r="Z26" s="637"/>
      <c r="AA26" s="637"/>
      <c r="AB26" s="637"/>
      <c r="AC26" s="637"/>
      <c r="AD26" s="637"/>
      <c r="AE26" s="603"/>
      <c r="AF26" s="604"/>
      <c r="AG26" s="604"/>
      <c r="AH26" s="604"/>
      <c r="AI26" s="604"/>
      <c r="AJ26" s="604"/>
      <c r="AK26" s="604"/>
      <c r="AL26" s="605"/>
      <c r="AM26" s="613"/>
      <c r="AQ26" s="160" t="s">
        <v>33</v>
      </c>
      <c r="AR26" s="174" t="s">
        <v>581</v>
      </c>
      <c r="AS26" s="161" t="s">
        <v>739</v>
      </c>
      <c r="AT26" s="161" t="s">
        <v>37</v>
      </c>
      <c r="AU26" s="88"/>
      <c r="AV26" s="11"/>
      <c r="AW26" s="11"/>
      <c r="AX26" s="11"/>
      <c r="AY26" s="11"/>
      <c r="AZ26" s="11"/>
      <c r="BA26" s="11"/>
      <c r="BB26" s="10"/>
      <c r="BC26" s="10"/>
      <c r="BD26" s="10"/>
      <c r="BE26" s="10"/>
      <c r="BF26" s="10"/>
    </row>
    <row r="27" spans="1:58" ht="13.5" customHeight="1" x14ac:dyDescent="0.2">
      <c r="A27" s="46">
        <v>27</v>
      </c>
      <c r="B27" s="470"/>
      <c r="C27" s="471"/>
      <c r="D27" s="471"/>
      <c r="E27" s="472"/>
      <c r="F27" s="404" t="s">
        <v>456</v>
      </c>
      <c r="G27" s="405"/>
      <c r="H27" s="405"/>
      <c r="I27" s="405"/>
      <c r="J27" s="405"/>
      <c r="K27" s="405"/>
      <c r="L27" s="405"/>
      <c r="M27" s="405"/>
      <c r="N27" s="405"/>
      <c r="O27" s="405"/>
      <c r="P27" s="405"/>
      <c r="Q27" s="405"/>
      <c r="R27" s="405"/>
      <c r="S27" s="405"/>
      <c r="T27" s="405"/>
      <c r="U27" s="637" t="s">
        <v>106</v>
      </c>
      <c r="V27" s="637"/>
      <c r="W27" s="637"/>
      <c r="X27" s="637"/>
      <c r="Y27" s="637"/>
      <c r="Z27" s="637"/>
      <c r="AA27" s="637"/>
      <c r="AB27" s="637"/>
      <c r="AC27" s="637"/>
      <c r="AD27" s="637"/>
      <c r="AE27" s="603"/>
      <c r="AF27" s="604"/>
      <c r="AG27" s="604"/>
      <c r="AH27" s="604"/>
      <c r="AI27" s="604"/>
      <c r="AJ27" s="604"/>
      <c r="AK27" s="604"/>
      <c r="AL27" s="605"/>
      <c r="AM27" s="613"/>
      <c r="AQ27" s="88"/>
      <c r="AR27" s="88"/>
      <c r="AS27" s="88"/>
      <c r="AT27" s="88"/>
      <c r="AU27" s="88"/>
      <c r="AV27" s="11"/>
      <c r="AW27" s="11"/>
      <c r="AX27" s="11"/>
      <c r="AY27" s="11"/>
      <c r="AZ27" s="11"/>
      <c r="BA27" s="11"/>
      <c r="BB27" s="10"/>
      <c r="BC27" s="10"/>
      <c r="BD27" s="10"/>
      <c r="BE27" s="10"/>
      <c r="BF27" s="10"/>
    </row>
    <row r="28" spans="1:58" ht="13.5" customHeight="1" x14ac:dyDescent="0.2">
      <c r="A28" s="46">
        <v>28</v>
      </c>
      <c r="B28" s="470"/>
      <c r="C28" s="471"/>
      <c r="D28" s="471"/>
      <c r="E28" s="472"/>
      <c r="F28" s="404" t="s">
        <v>458</v>
      </c>
      <c r="G28" s="405"/>
      <c r="H28" s="405"/>
      <c r="I28" s="405"/>
      <c r="J28" s="405"/>
      <c r="K28" s="405"/>
      <c r="L28" s="405"/>
      <c r="M28" s="405"/>
      <c r="N28" s="405"/>
      <c r="O28" s="405"/>
      <c r="P28" s="405"/>
      <c r="Q28" s="405"/>
      <c r="R28" s="405"/>
      <c r="S28" s="405"/>
      <c r="T28" s="405"/>
      <c r="U28" s="637" t="s">
        <v>33</v>
      </c>
      <c r="V28" s="637"/>
      <c r="W28" s="637"/>
      <c r="X28" s="637"/>
      <c r="Y28" s="637"/>
      <c r="Z28" s="637"/>
      <c r="AA28" s="637"/>
      <c r="AB28" s="637"/>
      <c r="AC28" s="637"/>
      <c r="AD28" s="637"/>
      <c r="AE28" s="603"/>
      <c r="AF28" s="604"/>
      <c r="AG28" s="604"/>
      <c r="AH28" s="604"/>
      <c r="AI28" s="604"/>
      <c r="AJ28" s="604"/>
      <c r="AK28" s="604"/>
      <c r="AL28" s="605"/>
      <c r="AM28" s="613"/>
      <c r="AQ28" s="160" t="s">
        <v>33</v>
      </c>
      <c r="AR28" s="161" t="s">
        <v>27</v>
      </c>
      <c r="AS28" s="161" t="s">
        <v>28</v>
      </c>
      <c r="AT28" s="88"/>
      <c r="AU28" s="88"/>
      <c r="AV28" s="11"/>
      <c r="AW28" s="11"/>
      <c r="AX28" s="11"/>
      <c r="AY28" s="11"/>
      <c r="AZ28" s="11"/>
      <c r="BA28" s="11"/>
      <c r="BB28" s="10"/>
      <c r="BC28" s="10"/>
      <c r="BD28" s="10"/>
      <c r="BE28" s="10"/>
      <c r="BF28" s="10"/>
    </row>
    <row r="29" spans="1:58" ht="13.5" customHeight="1" x14ac:dyDescent="0.2">
      <c r="A29" s="46">
        <v>29</v>
      </c>
      <c r="B29" s="470"/>
      <c r="C29" s="471"/>
      <c r="D29" s="471"/>
      <c r="E29" s="472"/>
      <c r="F29" s="407" t="s">
        <v>266</v>
      </c>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9"/>
      <c r="AE29" s="603"/>
      <c r="AF29" s="604"/>
      <c r="AG29" s="604"/>
      <c r="AH29" s="604"/>
      <c r="AI29" s="604"/>
      <c r="AJ29" s="604"/>
      <c r="AK29" s="604"/>
      <c r="AL29" s="605"/>
      <c r="AM29" s="613"/>
      <c r="AQ29" s="88"/>
      <c r="AR29" s="88"/>
      <c r="AS29" s="88"/>
      <c r="AT29" s="88"/>
      <c r="AU29" s="88"/>
      <c r="AV29" s="11"/>
      <c r="AW29" s="11"/>
      <c r="AX29" s="11"/>
      <c r="AY29" s="11"/>
      <c r="AZ29" s="11"/>
      <c r="BA29" s="11"/>
      <c r="BB29" s="10"/>
      <c r="BC29" s="10"/>
      <c r="BD29" s="10"/>
      <c r="BE29" s="10"/>
      <c r="BF29" s="10"/>
    </row>
    <row r="30" spans="1:58" ht="13.5" customHeight="1" x14ac:dyDescent="0.2">
      <c r="A30" s="46">
        <v>30</v>
      </c>
      <c r="B30" s="470"/>
      <c r="C30" s="471"/>
      <c r="D30" s="471"/>
      <c r="E30" s="472"/>
      <c r="F30" s="404" t="s">
        <v>447</v>
      </c>
      <c r="G30" s="405"/>
      <c r="H30" s="405"/>
      <c r="I30" s="405"/>
      <c r="J30" s="405"/>
      <c r="K30" s="405"/>
      <c r="L30" s="405"/>
      <c r="M30" s="405"/>
      <c r="N30" s="405"/>
      <c r="O30" s="405"/>
      <c r="P30" s="405"/>
      <c r="Q30" s="405"/>
      <c r="R30" s="405"/>
      <c r="S30" s="405"/>
      <c r="T30" s="405"/>
      <c r="U30" s="637" t="s">
        <v>106</v>
      </c>
      <c r="V30" s="637"/>
      <c r="W30" s="637"/>
      <c r="X30" s="637"/>
      <c r="Y30" s="637"/>
      <c r="Z30" s="637"/>
      <c r="AA30" s="637"/>
      <c r="AB30" s="637"/>
      <c r="AC30" s="637"/>
      <c r="AD30" s="637"/>
      <c r="AE30" s="603"/>
      <c r="AF30" s="604"/>
      <c r="AG30" s="604"/>
      <c r="AH30" s="604"/>
      <c r="AI30" s="604"/>
      <c r="AJ30" s="604"/>
      <c r="AK30" s="604"/>
      <c r="AL30" s="605"/>
      <c r="AM30" s="613"/>
      <c r="AQ30" s="88"/>
      <c r="AR30" s="88"/>
      <c r="AS30" s="88"/>
      <c r="AT30" s="88"/>
      <c r="AU30" s="88"/>
      <c r="AV30" s="11"/>
      <c r="AW30" s="11"/>
      <c r="AX30" s="11"/>
      <c r="AY30" s="11"/>
      <c r="AZ30" s="11"/>
      <c r="BA30" s="11"/>
      <c r="BB30" s="10"/>
      <c r="BC30" s="10"/>
      <c r="BD30" s="10"/>
      <c r="BE30" s="10"/>
      <c r="BF30" s="10"/>
    </row>
    <row r="31" spans="1:58" ht="13.5" customHeight="1" x14ac:dyDescent="0.2">
      <c r="A31" s="46">
        <v>31</v>
      </c>
      <c r="B31" s="470"/>
      <c r="C31" s="471"/>
      <c r="D31" s="471"/>
      <c r="E31" s="472"/>
      <c r="F31" s="404" t="s">
        <v>477</v>
      </c>
      <c r="G31" s="405"/>
      <c r="H31" s="405"/>
      <c r="I31" s="405"/>
      <c r="J31" s="405"/>
      <c r="K31" s="405"/>
      <c r="L31" s="405"/>
      <c r="M31" s="405"/>
      <c r="N31" s="405"/>
      <c r="O31" s="405"/>
      <c r="P31" s="405"/>
      <c r="Q31" s="405"/>
      <c r="R31" s="405"/>
      <c r="S31" s="405"/>
      <c r="T31" s="405"/>
      <c r="U31" s="637" t="s">
        <v>33</v>
      </c>
      <c r="V31" s="637"/>
      <c r="W31" s="637"/>
      <c r="X31" s="637"/>
      <c r="Y31" s="637"/>
      <c r="Z31" s="637"/>
      <c r="AA31" s="637"/>
      <c r="AB31" s="637"/>
      <c r="AC31" s="637"/>
      <c r="AD31" s="637"/>
      <c r="AE31" s="603"/>
      <c r="AF31" s="604"/>
      <c r="AG31" s="604"/>
      <c r="AH31" s="604"/>
      <c r="AI31" s="604"/>
      <c r="AJ31" s="604"/>
      <c r="AK31" s="604"/>
      <c r="AL31" s="605"/>
      <c r="AM31" s="613"/>
      <c r="AQ31" s="160" t="s">
        <v>33</v>
      </c>
      <c r="AR31" s="162" t="s">
        <v>460</v>
      </c>
      <c r="AS31" s="162" t="s">
        <v>461</v>
      </c>
      <c r="AT31" s="167"/>
      <c r="AU31" s="88"/>
      <c r="AV31" s="11"/>
      <c r="AW31" s="11"/>
      <c r="AX31" s="11"/>
      <c r="AY31" s="11"/>
      <c r="AZ31" s="11"/>
      <c r="BA31" s="11"/>
      <c r="BB31" s="10"/>
      <c r="BC31" s="10"/>
      <c r="BD31" s="10"/>
      <c r="BE31" s="10"/>
      <c r="BF31" s="10"/>
    </row>
    <row r="32" spans="1:58" ht="13.5" customHeight="1" x14ac:dyDescent="0.2">
      <c r="A32" s="46">
        <v>32</v>
      </c>
      <c r="B32" s="470"/>
      <c r="C32" s="471"/>
      <c r="D32" s="471"/>
      <c r="E32" s="472"/>
      <c r="F32" s="404" t="s">
        <v>479</v>
      </c>
      <c r="G32" s="405"/>
      <c r="H32" s="405"/>
      <c r="I32" s="405"/>
      <c r="J32" s="405"/>
      <c r="K32" s="405"/>
      <c r="L32" s="405"/>
      <c r="M32" s="405"/>
      <c r="N32" s="405"/>
      <c r="O32" s="405"/>
      <c r="P32" s="405"/>
      <c r="Q32" s="405"/>
      <c r="R32" s="405"/>
      <c r="S32" s="405"/>
      <c r="T32" s="405"/>
      <c r="U32" s="637" t="s">
        <v>106</v>
      </c>
      <c r="V32" s="637"/>
      <c r="W32" s="637"/>
      <c r="X32" s="637"/>
      <c r="Y32" s="637"/>
      <c r="Z32" s="637"/>
      <c r="AA32" s="637"/>
      <c r="AB32" s="499" t="str">
        <f>IF(units="Select","",AT32)</f>
        <v/>
      </c>
      <c r="AC32" s="499"/>
      <c r="AD32" s="500"/>
      <c r="AE32" s="603"/>
      <c r="AF32" s="604"/>
      <c r="AG32" s="604"/>
      <c r="AH32" s="604"/>
      <c r="AI32" s="604"/>
      <c r="AJ32" s="604"/>
      <c r="AK32" s="604"/>
      <c r="AL32" s="605"/>
      <c r="AM32" s="613"/>
      <c r="AQ32" s="88"/>
      <c r="AR32" s="174" t="s">
        <v>478</v>
      </c>
      <c r="AS32" s="162" t="s">
        <v>246</v>
      </c>
      <c r="AT32" s="115" t="str">
        <f>IF(units=unit_usc,AS32,AR32)</f>
        <v>m³/h</v>
      </c>
      <c r="AU32" s="88"/>
      <c r="AV32" s="11"/>
      <c r="AW32" s="11"/>
      <c r="AX32" s="11"/>
      <c r="AY32" s="11"/>
      <c r="AZ32" s="11"/>
      <c r="BA32" s="11"/>
      <c r="BB32" s="10"/>
      <c r="BC32" s="10"/>
      <c r="BD32" s="10"/>
      <c r="BE32" s="10"/>
      <c r="BF32" s="10"/>
    </row>
    <row r="33" spans="1:58" ht="13.5" customHeight="1" x14ac:dyDescent="0.2">
      <c r="A33" s="46">
        <v>33</v>
      </c>
      <c r="B33" s="470"/>
      <c r="C33" s="471"/>
      <c r="D33" s="471"/>
      <c r="E33" s="472"/>
      <c r="F33" s="404" t="s">
        <v>583</v>
      </c>
      <c r="G33" s="405"/>
      <c r="H33" s="405"/>
      <c r="I33" s="405"/>
      <c r="J33" s="405"/>
      <c r="K33" s="405"/>
      <c r="L33" s="405"/>
      <c r="M33" s="405"/>
      <c r="N33" s="405"/>
      <c r="O33" s="405"/>
      <c r="P33" s="405"/>
      <c r="Q33" s="405"/>
      <c r="R33" s="405"/>
      <c r="S33" s="405"/>
      <c r="T33" s="405"/>
      <c r="U33" s="637" t="s">
        <v>106</v>
      </c>
      <c r="V33" s="637"/>
      <c r="W33" s="637"/>
      <c r="X33" s="637"/>
      <c r="Y33" s="637"/>
      <c r="Z33" s="637"/>
      <c r="AA33" s="637"/>
      <c r="AB33" s="499" t="str">
        <f>IF(units="Select","",AT33)</f>
        <v/>
      </c>
      <c r="AC33" s="499"/>
      <c r="AD33" s="500"/>
      <c r="AE33" s="603"/>
      <c r="AF33" s="604"/>
      <c r="AG33" s="604"/>
      <c r="AH33" s="604"/>
      <c r="AI33" s="604"/>
      <c r="AJ33" s="604"/>
      <c r="AK33" s="604"/>
      <c r="AL33" s="605"/>
      <c r="AM33" s="613"/>
      <c r="AQ33" s="88"/>
      <c r="AR33" s="270" t="s">
        <v>52</v>
      </c>
      <c r="AS33" s="270" t="s">
        <v>51</v>
      </c>
      <c r="AT33" s="115" t="str">
        <f>IF(units=unit_usc,AS33,AR33)</f>
        <v>bar</v>
      </c>
      <c r="AU33" s="88"/>
      <c r="AV33" s="11"/>
      <c r="AW33" s="11"/>
      <c r="AX33" s="11"/>
      <c r="AY33" s="11"/>
      <c r="AZ33" s="11"/>
      <c r="BA33" s="11"/>
      <c r="BB33" s="10"/>
      <c r="BC33" s="10"/>
      <c r="BD33" s="10"/>
      <c r="BE33" s="10"/>
      <c r="BF33" s="10"/>
    </row>
    <row r="34" spans="1:58" ht="13.5" customHeight="1" x14ac:dyDescent="0.2">
      <c r="A34" s="46">
        <v>34</v>
      </c>
      <c r="B34" s="470"/>
      <c r="C34" s="471"/>
      <c r="D34" s="471"/>
      <c r="E34" s="472"/>
      <c r="F34" s="404" t="s">
        <v>584</v>
      </c>
      <c r="G34" s="405"/>
      <c r="H34" s="405"/>
      <c r="I34" s="405"/>
      <c r="J34" s="405"/>
      <c r="K34" s="405"/>
      <c r="L34" s="405"/>
      <c r="M34" s="405"/>
      <c r="N34" s="405"/>
      <c r="O34" s="405"/>
      <c r="P34" s="405"/>
      <c r="Q34" s="405"/>
      <c r="R34" s="405"/>
      <c r="S34" s="405"/>
      <c r="T34" s="405"/>
      <c r="U34" s="637" t="s">
        <v>106</v>
      </c>
      <c r="V34" s="637"/>
      <c r="W34" s="637"/>
      <c r="X34" s="637"/>
      <c r="Y34" s="637"/>
      <c r="Z34" s="637"/>
      <c r="AA34" s="637"/>
      <c r="AB34" s="511" t="s">
        <v>476</v>
      </c>
      <c r="AC34" s="477"/>
      <c r="AD34" s="478"/>
      <c r="AE34" s="603"/>
      <c r="AF34" s="604"/>
      <c r="AG34" s="604"/>
      <c r="AH34" s="604"/>
      <c r="AI34" s="604"/>
      <c r="AJ34" s="604"/>
      <c r="AK34" s="604"/>
      <c r="AL34" s="605"/>
      <c r="AM34" s="613"/>
      <c r="AQ34" s="88"/>
      <c r="AR34" s="167"/>
      <c r="AS34" s="167"/>
      <c r="AT34" s="167"/>
      <c r="AU34" s="88"/>
      <c r="AV34" s="11"/>
      <c r="AW34" s="11"/>
      <c r="AX34" s="11"/>
      <c r="AY34" s="11"/>
      <c r="AZ34" s="11"/>
      <c r="BA34" s="11"/>
      <c r="BB34" s="10"/>
      <c r="BC34" s="10"/>
      <c r="BD34" s="10"/>
      <c r="BE34" s="10"/>
      <c r="BF34" s="10"/>
    </row>
    <row r="35" spans="1:58" ht="13.5" customHeight="1" x14ac:dyDescent="0.2">
      <c r="A35" s="46">
        <v>35</v>
      </c>
      <c r="B35" s="470"/>
      <c r="C35" s="471"/>
      <c r="D35" s="471"/>
      <c r="E35" s="472"/>
      <c r="F35" s="404" t="s">
        <v>585</v>
      </c>
      <c r="G35" s="405"/>
      <c r="H35" s="405"/>
      <c r="I35" s="405"/>
      <c r="J35" s="405"/>
      <c r="K35" s="405"/>
      <c r="L35" s="405"/>
      <c r="M35" s="405"/>
      <c r="N35" s="405"/>
      <c r="O35" s="405"/>
      <c r="P35" s="405"/>
      <c r="Q35" s="405"/>
      <c r="R35" s="405"/>
      <c r="S35" s="405"/>
      <c r="T35" s="405"/>
      <c r="U35" s="637" t="s">
        <v>106</v>
      </c>
      <c r="V35" s="637"/>
      <c r="W35" s="637"/>
      <c r="X35" s="637"/>
      <c r="Y35" s="637"/>
      <c r="Z35" s="637"/>
      <c r="AA35" s="637"/>
      <c r="AB35" s="637"/>
      <c r="AC35" s="637"/>
      <c r="AD35" s="637"/>
      <c r="AE35" s="603"/>
      <c r="AF35" s="604"/>
      <c r="AG35" s="604"/>
      <c r="AH35" s="604"/>
      <c r="AI35" s="604"/>
      <c r="AJ35" s="604"/>
      <c r="AK35" s="604"/>
      <c r="AL35" s="605"/>
      <c r="AM35" s="613"/>
      <c r="AQ35" s="88"/>
      <c r="AR35" s="167"/>
      <c r="AS35" s="167"/>
      <c r="AT35" s="167"/>
      <c r="AU35" s="88"/>
      <c r="AV35" s="11"/>
      <c r="AW35" s="11"/>
      <c r="AX35" s="11"/>
      <c r="AY35" s="11"/>
      <c r="AZ35" s="11"/>
      <c r="BA35" s="11"/>
      <c r="BB35" s="10"/>
      <c r="BC35" s="10"/>
      <c r="BD35" s="10"/>
      <c r="BE35" s="10"/>
      <c r="BF35" s="10"/>
    </row>
    <row r="36" spans="1:58" ht="13.5" customHeight="1" x14ac:dyDescent="0.2">
      <c r="A36" s="46">
        <v>36</v>
      </c>
      <c r="B36" s="470"/>
      <c r="C36" s="471"/>
      <c r="D36" s="471"/>
      <c r="E36" s="472"/>
      <c r="F36" s="404" t="s">
        <v>586</v>
      </c>
      <c r="G36" s="405"/>
      <c r="H36" s="405"/>
      <c r="I36" s="405"/>
      <c r="J36" s="405"/>
      <c r="K36" s="405"/>
      <c r="L36" s="405"/>
      <c r="M36" s="405"/>
      <c r="N36" s="405"/>
      <c r="O36" s="405"/>
      <c r="P36" s="405"/>
      <c r="Q36" s="405"/>
      <c r="R36" s="405"/>
      <c r="S36" s="405"/>
      <c r="T36" s="405"/>
      <c r="U36" s="637" t="s">
        <v>106</v>
      </c>
      <c r="V36" s="637"/>
      <c r="W36" s="637"/>
      <c r="X36" s="637"/>
      <c r="Y36" s="637"/>
      <c r="Z36" s="637"/>
      <c r="AA36" s="637"/>
      <c r="AB36" s="499" t="str">
        <f>IF(units="Select","",AT36)</f>
        <v/>
      </c>
      <c r="AC36" s="499"/>
      <c r="AD36" s="500"/>
      <c r="AE36" s="603"/>
      <c r="AF36" s="604"/>
      <c r="AG36" s="604"/>
      <c r="AH36" s="604"/>
      <c r="AI36" s="604"/>
      <c r="AJ36" s="604"/>
      <c r="AK36" s="604"/>
      <c r="AL36" s="605"/>
      <c r="AM36" s="613"/>
      <c r="AQ36" s="88"/>
      <c r="AR36" s="162" t="s">
        <v>56</v>
      </c>
      <c r="AS36" s="162" t="s">
        <v>55</v>
      </c>
      <c r="AT36" s="115" t="str">
        <f>IF(units=unit_usc,AS36,AR36)</f>
        <v>kW</v>
      </c>
      <c r="AU36" s="88"/>
      <c r="AV36" s="11"/>
      <c r="AW36" s="11"/>
      <c r="AX36" s="11"/>
      <c r="AY36" s="11"/>
      <c r="AZ36" s="11"/>
      <c r="BA36" s="11"/>
      <c r="BB36" s="10"/>
      <c r="BC36" s="10"/>
      <c r="BD36" s="10"/>
      <c r="BE36" s="10"/>
      <c r="BF36" s="10"/>
    </row>
    <row r="37" spans="1:58" ht="13.5" customHeight="1" x14ac:dyDescent="0.2">
      <c r="A37" s="46">
        <v>37</v>
      </c>
      <c r="B37" s="470"/>
      <c r="C37" s="471"/>
      <c r="D37" s="471"/>
      <c r="E37" s="472"/>
      <c r="F37" s="404" t="s">
        <v>435</v>
      </c>
      <c r="G37" s="405"/>
      <c r="H37" s="405"/>
      <c r="I37" s="405"/>
      <c r="J37" s="405"/>
      <c r="K37" s="405"/>
      <c r="L37" s="405"/>
      <c r="M37" s="405"/>
      <c r="N37" s="405"/>
      <c r="O37" s="405"/>
      <c r="P37" s="405"/>
      <c r="Q37" s="405"/>
      <c r="R37" s="405"/>
      <c r="S37" s="405"/>
      <c r="T37" s="405"/>
      <c r="U37" s="625" t="s">
        <v>106</v>
      </c>
      <c r="V37" s="625"/>
      <c r="W37" s="625"/>
      <c r="X37" s="625"/>
      <c r="Y37" s="625"/>
      <c r="Z37" s="625"/>
      <c r="AA37" s="625"/>
      <c r="AB37" s="625"/>
      <c r="AC37" s="625"/>
      <c r="AD37" s="625"/>
      <c r="AE37" s="603"/>
      <c r="AF37" s="604"/>
      <c r="AG37" s="604"/>
      <c r="AH37" s="604"/>
      <c r="AI37" s="604"/>
      <c r="AJ37" s="604"/>
      <c r="AK37" s="604"/>
      <c r="AL37" s="605"/>
      <c r="AM37" s="616"/>
      <c r="AQ37" s="88"/>
      <c r="AR37" s="167"/>
      <c r="AS37" s="167"/>
      <c r="AT37" s="167"/>
      <c r="AU37" s="88"/>
      <c r="AV37" s="11"/>
      <c r="AW37" s="11"/>
      <c r="AX37" s="11"/>
      <c r="AY37" s="11"/>
      <c r="AZ37" s="11"/>
      <c r="BA37" s="11"/>
      <c r="BB37" s="10"/>
      <c r="BC37" s="10"/>
      <c r="BD37" s="10"/>
      <c r="BE37" s="10"/>
      <c r="BF37" s="10"/>
    </row>
    <row r="38" spans="1:58" s="35" customFormat="1" ht="13.5" customHeight="1" x14ac:dyDescent="0.2">
      <c r="A38" s="46">
        <v>38</v>
      </c>
      <c r="B38" s="470"/>
      <c r="C38" s="471"/>
      <c r="D38" s="471"/>
      <c r="E38" s="472"/>
      <c r="F38" s="404"/>
      <c r="G38" s="405"/>
      <c r="H38" s="405"/>
      <c r="I38" s="405"/>
      <c r="J38" s="405"/>
      <c r="K38" s="405"/>
      <c r="L38" s="405"/>
      <c r="M38" s="405"/>
      <c r="N38" s="405"/>
      <c r="O38" s="405"/>
      <c r="P38" s="405"/>
      <c r="Q38" s="405"/>
      <c r="R38" s="405"/>
      <c r="S38" s="405"/>
      <c r="T38" s="405"/>
      <c r="U38" s="512"/>
      <c r="V38" s="512"/>
      <c r="W38" s="512"/>
      <c r="X38" s="512"/>
      <c r="Y38" s="512"/>
      <c r="Z38" s="512"/>
      <c r="AA38" s="512"/>
      <c r="AB38" s="512"/>
      <c r="AC38" s="512"/>
      <c r="AD38" s="513"/>
      <c r="AE38" s="404"/>
      <c r="AF38" s="405"/>
      <c r="AG38" s="405"/>
      <c r="AH38" s="405"/>
      <c r="AI38" s="405"/>
      <c r="AJ38" s="405"/>
      <c r="AK38" s="405"/>
      <c r="AL38" s="406"/>
      <c r="AM38" s="47"/>
      <c r="AO38" s="20"/>
      <c r="AQ38" s="88"/>
      <c r="AR38" s="167"/>
      <c r="AS38" s="167"/>
      <c r="AT38" s="167"/>
      <c r="AU38" s="88"/>
      <c r="AV38" s="11"/>
      <c r="AW38" s="11"/>
      <c r="AX38" s="11"/>
      <c r="AY38" s="11"/>
      <c r="AZ38" s="11"/>
      <c r="BA38" s="11"/>
      <c r="BB38" s="10"/>
      <c r="BC38" s="10"/>
      <c r="BD38" s="10"/>
      <c r="BE38" s="10"/>
      <c r="BF38" s="10"/>
    </row>
    <row r="39" spans="1:58" s="35" customFormat="1" ht="13.5" customHeight="1" x14ac:dyDescent="0.2">
      <c r="A39" s="46">
        <v>39</v>
      </c>
      <c r="B39" s="470"/>
      <c r="C39" s="471"/>
      <c r="D39" s="471"/>
      <c r="E39" s="472"/>
      <c r="F39" s="404"/>
      <c r="G39" s="405"/>
      <c r="H39" s="405"/>
      <c r="I39" s="405"/>
      <c r="J39" s="405"/>
      <c r="K39" s="405"/>
      <c r="L39" s="405"/>
      <c r="M39" s="405"/>
      <c r="N39" s="405"/>
      <c r="O39" s="405"/>
      <c r="P39" s="405"/>
      <c r="Q39" s="405"/>
      <c r="R39" s="405"/>
      <c r="S39" s="405"/>
      <c r="T39" s="405"/>
      <c r="U39" s="512"/>
      <c r="V39" s="512"/>
      <c r="W39" s="512"/>
      <c r="X39" s="512"/>
      <c r="Y39" s="512"/>
      <c r="Z39" s="512"/>
      <c r="AA39" s="512"/>
      <c r="AB39" s="512"/>
      <c r="AC39" s="512"/>
      <c r="AD39" s="513"/>
      <c r="AE39" s="404"/>
      <c r="AF39" s="405"/>
      <c r="AG39" s="405"/>
      <c r="AH39" s="405"/>
      <c r="AI39" s="405"/>
      <c r="AJ39" s="405"/>
      <c r="AK39" s="405"/>
      <c r="AL39" s="406"/>
      <c r="AM39" s="47"/>
      <c r="AO39" s="20"/>
      <c r="AQ39" s="88"/>
      <c r="AR39" s="167"/>
      <c r="AS39" s="167"/>
      <c r="AT39" s="167"/>
      <c r="AU39" s="88"/>
      <c r="AV39" s="11"/>
      <c r="AW39" s="11"/>
      <c r="AX39" s="11"/>
      <c r="AY39" s="11"/>
      <c r="AZ39" s="11"/>
      <c r="BA39" s="11"/>
      <c r="BB39" s="10"/>
      <c r="BC39" s="10"/>
      <c r="BD39" s="10"/>
      <c r="BE39" s="10"/>
      <c r="BF39" s="10"/>
    </row>
    <row r="40" spans="1:58" s="35" customFormat="1" ht="13.5" customHeight="1" x14ac:dyDescent="0.2">
      <c r="A40" s="46">
        <v>40</v>
      </c>
      <c r="B40" s="470"/>
      <c r="C40" s="471"/>
      <c r="D40" s="471"/>
      <c r="E40" s="472"/>
      <c r="F40" s="404"/>
      <c r="G40" s="405"/>
      <c r="H40" s="405"/>
      <c r="I40" s="405"/>
      <c r="J40" s="405"/>
      <c r="K40" s="405"/>
      <c r="L40" s="405"/>
      <c r="M40" s="405"/>
      <c r="N40" s="405"/>
      <c r="O40" s="405"/>
      <c r="P40" s="405"/>
      <c r="Q40" s="405"/>
      <c r="R40" s="405"/>
      <c r="S40" s="405"/>
      <c r="T40" s="405"/>
      <c r="U40" s="512"/>
      <c r="V40" s="512"/>
      <c r="W40" s="512"/>
      <c r="X40" s="512"/>
      <c r="Y40" s="512"/>
      <c r="Z40" s="512"/>
      <c r="AA40" s="512"/>
      <c r="AB40" s="512"/>
      <c r="AC40" s="512"/>
      <c r="AD40" s="513"/>
      <c r="AE40" s="404"/>
      <c r="AF40" s="405"/>
      <c r="AG40" s="405"/>
      <c r="AH40" s="405"/>
      <c r="AI40" s="405"/>
      <c r="AJ40" s="405"/>
      <c r="AK40" s="405"/>
      <c r="AL40" s="406"/>
      <c r="AM40" s="47"/>
      <c r="AO40" s="20"/>
      <c r="AQ40" s="88"/>
      <c r="AR40" s="167"/>
      <c r="AS40" s="167"/>
      <c r="AT40" s="167"/>
      <c r="AU40" s="88"/>
      <c r="AV40" s="11"/>
      <c r="AW40" s="11"/>
      <c r="AX40" s="11"/>
      <c r="AY40" s="11"/>
      <c r="AZ40" s="11"/>
      <c r="BA40" s="11"/>
      <c r="BB40" s="10"/>
      <c r="BC40" s="10"/>
      <c r="BD40" s="10"/>
      <c r="BE40" s="10"/>
      <c r="BF40" s="10"/>
    </row>
    <row r="41" spans="1:58" s="35" customFormat="1" ht="13.5" customHeight="1" x14ac:dyDescent="0.2">
      <c r="A41" s="46">
        <v>41</v>
      </c>
      <c r="B41" s="470"/>
      <c r="C41" s="471"/>
      <c r="D41" s="471"/>
      <c r="E41" s="472"/>
      <c r="F41" s="404"/>
      <c r="G41" s="405"/>
      <c r="H41" s="405"/>
      <c r="I41" s="405"/>
      <c r="J41" s="405"/>
      <c r="K41" s="405"/>
      <c r="L41" s="405"/>
      <c r="M41" s="405"/>
      <c r="N41" s="405"/>
      <c r="O41" s="405"/>
      <c r="P41" s="405"/>
      <c r="Q41" s="405"/>
      <c r="R41" s="405"/>
      <c r="S41" s="405"/>
      <c r="T41" s="405"/>
      <c r="U41" s="512"/>
      <c r="V41" s="512"/>
      <c r="W41" s="512"/>
      <c r="X41" s="512"/>
      <c r="Y41" s="512"/>
      <c r="Z41" s="512"/>
      <c r="AA41" s="512"/>
      <c r="AB41" s="512"/>
      <c r="AC41" s="512"/>
      <c r="AD41" s="513"/>
      <c r="AE41" s="404"/>
      <c r="AF41" s="405"/>
      <c r="AG41" s="405"/>
      <c r="AH41" s="405"/>
      <c r="AI41" s="405"/>
      <c r="AJ41" s="405"/>
      <c r="AK41" s="405"/>
      <c r="AL41" s="406"/>
      <c r="AM41" s="47"/>
      <c r="AO41" s="20"/>
      <c r="AQ41" s="88"/>
      <c r="AR41" s="167"/>
      <c r="AS41" s="167"/>
      <c r="AT41" s="167"/>
      <c r="AU41" s="88"/>
      <c r="AV41" s="11"/>
      <c r="AW41" s="11"/>
      <c r="AX41" s="11"/>
      <c r="AY41" s="11"/>
      <c r="AZ41" s="11"/>
      <c r="BA41" s="11"/>
      <c r="BB41" s="10"/>
      <c r="BC41" s="10"/>
      <c r="BD41" s="10"/>
      <c r="BE41" s="10"/>
      <c r="BF41" s="10"/>
    </row>
    <row r="42" spans="1:58" s="35" customFormat="1" ht="13.5" customHeight="1" x14ac:dyDescent="0.2">
      <c r="A42" s="46">
        <v>42</v>
      </c>
      <c r="B42" s="470"/>
      <c r="C42" s="471"/>
      <c r="D42" s="471"/>
      <c r="E42" s="472"/>
      <c r="F42" s="404"/>
      <c r="G42" s="405"/>
      <c r="H42" s="405"/>
      <c r="I42" s="405"/>
      <c r="J42" s="405"/>
      <c r="K42" s="405"/>
      <c r="L42" s="405"/>
      <c r="M42" s="405"/>
      <c r="N42" s="405"/>
      <c r="O42" s="405"/>
      <c r="P42" s="405"/>
      <c r="Q42" s="405"/>
      <c r="R42" s="405"/>
      <c r="S42" s="405"/>
      <c r="T42" s="405"/>
      <c r="U42" s="512"/>
      <c r="V42" s="512"/>
      <c r="W42" s="512"/>
      <c r="X42" s="512"/>
      <c r="Y42" s="512"/>
      <c r="Z42" s="512"/>
      <c r="AA42" s="512"/>
      <c r="AB42" s="512"/>
      <c r="AC42" s="512"/>
      <c r="AD42" s="513"/>
      <c r="AE42" s="404"/>
      <c r="AF42" s="405"/>
      <c r="AG42" s="405"/>
      <c r="AH42" s="405"/>
      <c r="AI42" s="405"/>
      <c r="AJ42" s="405"/>
      <c r="AK42" s="405"/>
      <c r="AL42" s="406"/>
      <c r="AM42" s="47"/>
      <c r="AO42" s="20"/>
      <c r="AQ42" s="88"/>
      <c r="AR42" s="167"/>
      <c r="AS42" s="167"/>
      <c r="AT42" s="167"/>
      <c r="AU42" s="88"/>
      <c r="AV42" s="11"/>
      <c r="AW42" s="11"/>
      <c r="AX42" s="11"/>
      <c r="AY42" s="11"/>
      <c r="AZ42" s="11"/>
      <c r="BA42" s="11"/>
      <c r="BB42" s="10"/>
      <c r="BC42" s="10"/>
      <c r="BD42" s="10"/>
      <c r="BE42" s="10"/>
      <c r="BF42" s="10"/>
    </row>
    <row r="43" spans="1:58" s="35" customFormat="1" ht="13.5" customHeight="1" x14ac:dyDescent="0.2">
      <c r="A43" s="46">
        <v>43</v>
      </c>
      <c r="B43" s="470"/>
      <c r="C43" s="471"/>
      <c r="D43" s="471"/>
      <c r="E43" s="472"/>
      <c r="F43" s="404"/>
      <c r="G43" s="405"/>
      <c r="H43" s="405"/>
      <c r="I43" s="405"/>
      <c r="J43" s="405"/>
      <c r="K43" s="405"/>
      <c r="L43" s="405"/>
      <c r="M43" s="405"/>
      <c r="N43" s="405"/>
      <c r="O43" s="405"/>
      <c r="P43" s="405"/>
      <c r="Q43" s="405"/>
      <c r="R43" s="405"/>
      <c r="S43" s="405"/>
      <c r="T43" s="405"/>
      <c r="U43" s="512"/>
      <c r="V43" s="512"/>
      <c r="W43" s="512"/>
      <c r="X43" s="512"/>
      <c r="Y43" s="512"/>
      <c r="Z43" s="512"/>
      <c r="AA43" s="512"/>
      <c r="AB43" s="512"/>
      <c r="AC43" s="512"/>
      <c r="AD43" s="513"/>
      <c r="AE43" s="404"/>
      <c r="AF43" s="405"/>
      <c r="AG43" s="405"/>
      <c r="AH43" s="405"/>
      <c r="AI43" s="405"/>
      <c r="AJ43" s="405"/>
      <c r="AK43" s="405"/>
      <c r="AL43" s="406"/>
      <c r="AM43" s="47"/>
      <c r="AO43" s="20"/>
      <c r="AQ43" s="88"/>
      <c r="AR43" s="167"/>
      <c r="AS43" s="167"/>
      <c r="AT43" s="167"/>
      <c r="AU43" s="88"/>
      <c r="AV43" s="11"/>
      <c r="AW43" s="11"/>
      <c r="AX43" s="11"/>
      <c r="AY43" s="11"/>
      <c r="AZ43" s="11"/>
      <c r="BA43" s="11"/>
      <c r="BB43" s="10"/>
      <c r="BC43" s="10"/>
      <c r="BD43" s="10"/>
      <c r="BE43" s="10"/>
      <c r="BF43" s="10"/>
    </row>
    <row r="44" spans="1:58" s="35" customFormat="1" ht="13.5" customHeight="1" x14ac:dyDescent="0.2">
      <c r="A44" s="46">
        <v>44</v>
      </c>
      <c r="B44" s="470"/>
      <c r="C44" s="471"/>
      <c r="D44" s="471"/>
      <c r="E44" s="472"/>
      <c r="F44" s="404"/>
      <c r="G44" s="405"/>
      <c r="H44" s="405"/>
      <c r="I44" s="405"/>
      <c r="J44" s="405"/>
      <c r="K44" s="405"/>
      <c r="L44" s="405"/>
      <c r="M44" s="405"/>
      <c r="N44" s="405"/>
      <c r="O44" s="405"/>
      <c r="P44" s="405"/>
      <c r="Q44" s="405"/>
      <c r="R44" s="405"/>
      <c r="S44" s="405"/>
      <c r="T44" s="405"/>
      <c r="U44" s="512"/>
      <c r="V44" s="512"/>
      <c r="W44" s="512"/>
      <c r="X44" s="512"/>
      <c r="Y44" s="512"/>
      <c r="Z44" s="512"/>
      <c r="AA44" s="512"/>
      <c r="AB44" s="512"/>
      <c r="AC44" s="512"/>
      <c r="AD44" s="513"/>
      <c r="AE44" s="404"/>
      <c r="AF44" s="405"/>
      <c r="AG44" s="405"/>
      <c r="AH44" s="405"/>
      <c r="AI44" s="405"/>
      <c r="AJ44" s="405"/>
      <c r="AK44" s="405"/>
      <c r="AL44" s="406"/>
      <c r="AM44" s="47"/>
      <c r="AO44" s="20"/>
      <c r="AQ44" s="88"/>
      <c r="AR44" s="167"/>
      <c r="AS44" s="167"/>
      <c r="AT44" s="167"/>
      <c r="AU44" s="88"/>
      <c r="AV44" s="11"/>
      <c r="AW44" s="11"/>
      <c r="AX44" s="11"/>
      <c r="AY44" s="11"/>
      <c r="AZ44" s="11"/>
      <c r="BA44" s="11"/>
      <c r="BB44" s="10"/>
      <c r="BC44" s="10"/>
      <c r="BD44" s="10"/>
      <c r="BE44" s="10"/>
      <c r="BF44" s="10"/>
    </row>
    <row r="45" spans="1:58" s="35" customFormat="1" ht="13.5" customHeight="1" x14ac:dyDescent="0.2">
      <c r="A45" s="46">
        <v>45</v>
      </c>
      <c r="B45" s="470"/>
      <c r="C45" s="471"/>
      <c r="D45" s="471"/>
      <c r="E45" s="472"/>
      <c r="F45" s="404"/>
      <c r="G45" s="405"/>
      <c r="H45" s="405"/>
      <c r="I45" s="405"/>
      <c r="J45" s="405"/>
      <c r="K45" s="405"/>
      <c r="L45" s="405"/>
      <c r="M45" s="405"/>
      <c r="N45" s="405"/>
      <c r="O45" s="405"/>
      <c r="P45" s="405"/>
      <c r="Q45" s="405"/>
      <c r="R45" s="405"/>
      <c r="S45" s="405"/>
      <c r="T45" s="405"/>
      <c r="U45" s="512"/>
      <c r="V45" s="512"/>
      <c r="W45" s="512"/>
      <c r="X45" s="512"/>
      <c r="Y45" s="512"/>
      <c r="Z45" s="512"/>
      <c r="AA45" s="512"/>
      <c r="AB45" s="512"/>
      <c r="AC45" s="512"/>
      <c r="AD45" s="513"/>
      <c r="AE45" s="404"/>
      <c r="AF45" s="405"/>
      <c r="AG45" s="405"/>
      <c r="AH45" s="405"/>
      <c r="AI45" s="405"/>
      <c r="AJ45" s="405"/>
      <c r="AK45" s="405"/>
      <c r="AL45" s="406"/>
      <c r="AM45" s="47"/>
      <c r="AO45" s="20"/>
      <c r="AQ45" s="88"/>
      <c r="AR45" s="167"/>
      <c r="AS45" s="167"/>
      <c r="AT45" s="167"/>
      <c r="AU45" s="88"/>
      <c r="AV45" s="11"/>
      <c r="AW45" s="11"/>
      <c r="AX45" s="11"/>
      <c r="AY45" s="11"/>
      <c r="AZ45" s="11"/>
      <c r="BA45" s="11"/>
      <c r="BB45" s="10"/>
      <c r="BC45" s="10"/>
      <c r="BD45" s="10"/>
      <c r="BE45" s="10"/>
      <c r="BF45" s="10"/>
    </row>
    <row r="46" spans="1:58" s="35" customFormat="1" ht="13.5" customHeight="1" x14ac:dyDescent="0.2">
      <c r="A46" s="46">
        <v>46</v>
      </c>
      <c r="B46" s="470"/>
      <c r="C46" s="471"/>
      <c r="D46" s="471"/>
      <c r="E46" s="472"/>
      <c r="F46" s="404"/>
      <c r="G46" s="405"/>
      <c r="H46" s="405"/>
      <c r="I46" s="405"/>
      <c r="J46" s="405"/>
      <c r="K46" s="405"/>
      <c r="L46" s="405"/>
      <c r="M46" s="405"/>
      <c r="N46" s="405"/>
      <c r="O46" s="405"/>
      <c r="P46" s="405"/>
      <c r="Q46" s="405"/>
      <c r="R46" s="405"/>
      <c r="S46" s="405"/>
      <c r="T46" s="405"/>
      <c r="U46" s="512"/>
      <c r="V46" s="512"/>
      <c r="W46" s="512"/>
      <c r="X46" s="512"/>
      <c r="Y46" s="512"/>
      <c r="Z46" s="512"/>
      <c r="AA46" s="512"/>
      <c r="AB46" s="512"/>
      <c r="AC46" s="512"/>
      <c r="AD46" s="513"/>
      <c r="AE46" s="404"/>
      <c r="AF46" s="405"/>
      <c r="AG46" s="405"/>
      <c r="AH46" s="405"/>
      <c r="AI46" s="405"/>
      <c r="AJ46" s="405"/>
      <c r="AK46" s="405"/>
      <c r="AL46" s="406"/>
      <c r="AM46" s="47"/>
      <c r="AO46" s="20"/>
      <c r="AQ46" s="88"/>
      <c r="AR46" s="167"/>
      <c r="AS46" s="167"/>
      <c r="AT46" s="167"/>
      <c r="AU46" s="88"/>
      <c r="AV46" s="11"/>
      <c r="AW46" s="11"/>
      <c r="AX46" s="11"/>
      <c r="AY46" s="11"/>
      <c r="AZ46" s="11"/>
      <c r="BA46" s="11"/>
      <c r="BB46" s="10"/>
      <c r="BC46" s="10"/>
      <c r="BD46" s="10"/>
      <c r="BE46" s="10"/>
      <c r="BF46" s="10"/>
    </row>
    <row r="47" spans="1:58" s="35" customFormat="1" ht="13.5" customHeight="1" x14ac:dyDescent="0.2">
      <c r="A47" s="46">
        <v>47</v>
      </c>
      <c r="B47" s="470"/>
      <c r="C47" s="471"/>
      <c r="D47" s="471"/>
      <c r="E47" s="472"/>
      <c r="F47" s="404"/>
      <c r="G47" s="405"/>
      <c r="H47" s="405"/>
      <c r="I47" s="405"/>
      <c r="J47" s="405"/>
      <c r="K47" s="405"/>
      <c r="L47" s="405"/>
      <c r="M47" s="405"/>
      <c r="N47" s="405"/>
      <c r="O47" s="405"/>
      <c r="P47" s="405"/>
      <c r="Q47" s="405"/>
      <c r="R47" s="405"/>
      <c r="S47" s="405"/>
      <c r="T47" s="405"/>
      <c r="U47" s="512"/>
      <c r="V47" s="512"/>
      <c r="W47" s="512"/>
      <c r="X47" s="512"/>
      <c r="Y47" s="512"/>
      <c r="Z47" s="512"/>
      <c r="AA47" s="512"/>
      <c r="AB47" s="512"/>
      <c r="AC47" s="512"/>
      <c r="AD47" s="513"/>
      <c r="AE47" s="404"/>
      <c r="AF47" s="405"/>
      <c r="AG47" s="405"/>
      <c r="AH47" s="405"/>
      <c r="AI47" s="405"/>
      <c r="AJ47" s="405"/>
      <c r="AK47" s="405"/>
      <c r="AL47" s="406"/>
      <c r="AM47" s="47"/>
      <c r="AO47" s="20"/>
      <c r="AQ47" s="88"/>
      <c r="AR47" s="167"/>
      <c r="AS47" s="167"/>
      <c r="AT47" s="167"/>
      <c r="AU47" s="88"/>
      <c r="AV47" s="11"/>
      <c r="AW47" s="11"/>
      <c r="AX47" s="11"/>
      <c r="AY47" s="11"/>
      <c r="AZ47" s="11"/>
      <c r="BA47" s="11"/>
      <c r="BB47" s="10"/>
      <c r="BC47" s="10"/>
      <c r="BD47" s="10"/>
      <c r="BE47" s="10"/>
      <c r="BF47" s="10"/>
    </row>
    <row r="48" spans="1:58" s="35" customFormat="1" ht="13.5" customHeight="1" x14ac:dyDescent="0.2">
      <c r="A48" s="46">
        <v>48</v>
      </c>
      <c r="B48" s="470"/>
      <c r="C48" s="471"/>
      <c r="D48" s="471"/>
      <c r="E48" s="472"/>
      <c r="F48" s="404"/>
      <c r="G48" s="405"/>
      <c r="H48" s="405"/>
      <c r="I48" s="405"/>
      <c r="J48" s="405"/>
      <c r="K48" s="405"/>
      <c r="L48" s="405"/>
      <c r="M48" s="405"/>
      <c r="N48" s="405"/>
      <c r="O48" s="405"/>
      <c r="P48" s="405"/>
      <c r="Q48" s="405"/>
      <c r="R48" s="405"/>
      <c r="S48" s="405"/>
      <c r="T48" s="405"/>
      <c r="U48" s="512"/>
      <c r="V48" s="512"/>
      <c r="W48" s="512"/>
      <c r="X48" s="512"/>
      <c r="Y48" s="512"/>
      <c r="Z48" s="512"/>
      <c r="AA48" s="512"/>
      <c r="AB48" s="512"/>
      <c r="AC48" s="512"/>
      <c r="AD48" s="513"/>
      <c r="AE48" s="404"/>
      <c r="AF48" s="405"/>
      <c r="AG48" s="405"/>
      <c r="AH48" s="405"/>
      <c r="AI48" s="405"/>
      <c r="AJ48" s="405"/>
      <c r="AK48" s="405"/>
      <c r="AL48" s="406"/>
      <c r="AM48" s="47"/>
      <c r="AO48" s="20"/>
      <c r="AQ48" s="88"/>
      <c r="AR48" s="167"/>
      <c r="AS48" s="167"/>
      <c r="AT48" s="167"/>
      <c r="AU48" s="88"/>
      <c r="AV48" s="11"/>
      <c r="AW48" s="11"/>
      <c r="AX48" s="11"/>
      <c r="AY48" s="11"/>
      <c r="AZ48" s="11"/>
      <c r="BA48" s="11"/>
      <c r="BB48" s="10"/>
      <c r="BC48" s="10"/>
      <c r="BD48" s="10"/>
      <c r="BE48" s="10"/>
      <c r="BF48" s="10"/>
    </row>
    <row r="49" spans="1:58" s="35" customFormat="1" ht="13.5" customHeight="1" x14ac:dyDescent="0.2">
      <c r="A49" s="46">
        <v>49</v>
      </c>
      <c r="B49" s="470"/>
      <c r="C49" s="471"/>
      <c r="D49" s="471"/>
      <c r="E49" s="472"/>
      <c r="F49" s="404"/>
      <c r="G49" s="405"/>
      <c r="H49" s="405"/>
      <c r="I49" s="405"/>
      <c r="J49" s="405"/>
      <c r="K49" s="405"/>
      <c r="L49" s="405"/>
      <c r="M49" s="405"/>
      <c r="N49" s="405"/>
      <c r="O49" s="405"/>
      <c r="P49" s="405"/>
      <c r="Q49" s="405"/>
      <c r="R49" s="405"/>
      <c r="S49" s="405"/>
      <c r="T49" s="405"/>
      <c r="U49" s="512"/>
      <c r="V49" s="512"/>
      <c r="W49" s="512"/>
      <c r="X49" s="512"/>
      <c r="Y49" s="512"/>
      <c r="Z49" s="512"/>
      <c r="AA49" s="512"/>
      <c r="AB49" s="512"/>
      <c r="AC49" s="512"/>
      <c r="AD49" s="513"/>
      <c r="AE49" s="404"/>
      <c r="AF49" s="405"/>
      <c r="AG49" s="405"/>
      <c r="AH49" s="405"/>
      <c r="AI49" s="405"/>
      <c r="AJ49" s="405"/>
      <c r="AK49" s="405"/>
      <c r="AL49" s="406"/>
      <c r="AM49" s="47"/>
      <c r="AO49" s="20"/>
      <c r="AQ49" s="88"/>
      <c r="AR49" s="167"/>
      <c r="AS49" s="167"/>
      <c r="AT49" s="167"/>
      <c r="AU49" s="88"/>
      <c r="AV49" s="11"/>
      <c r="AW49" s="11"/>
      <c r="AX49" s="11"/>
      <c r="AY49" s="11"/>
      <c r="AZ49" s="11"/>
      <c r="BA49" s="11"/>
      <c r="BB49" s="10"/>
      <c r="BC49" s="10"/>
      <c r="BD49" s="10"/>
      <c r="BE49" s="10"/>
      <c r="BF49" s="10"/>
    </row>
    <row r="50" spans="1:58" s="35" customFormat="1" ht="13.5" customHeight="1" x14ac:dyDescent="0.2">
      <c r="A50" s="46">
        <v>50</v>
      </c>
      <c r="B50" s="470"/>
      <c r="C50" s="471"/>
      <c r="D50" s="471"/>
      <c r="E50" s="472"/>
      <c r="F50" s="404"/>
      <c r="G50" s="405"/>
      <c r="H50" s="405"/>
      <c r="I50" s="405"/>
      <c r="J50" s="405"/>
      <c r="K50" s="405"/>
      <c r="L50" s="405"/>
      <c r="M50" s="405"/>
      <c r="N50" s="405"/>
      <c r="O50" s="405"/>
      <c r="P50" s="405"/>
      <c r="Q50" s="405"/>
      <c r="R50" s="405"/>
      <c r="S50" s="405"/>
      <c r="T50" s="405"/>
      <c r="U50" s="512"/>
      <c r="V50" s="512"/>
      <c r="W50" s="512"/>
      <c r="X50" s="512"/>
      <c r="Y50" s="512"/>
      <c r="Z50" s="512"/>
      <c r="AA50" s="512"/>
      <c r="AB50" s="512"/>
      <c r="AC50" s="512"/>
      <c r="AD50" s="513"/>
      <c r="AE50" s="404"/>
      <c r="AF50" s="405"/>
      <c r="AG50" s="405"/>
      <c r="AH50" s="405"/>
      <c r="AI50" s="405"/>
      <c r="AJ50" s="405"/>
      <c r="AK50" s="405"/>
      <c r="AL50" s="406"/>
      <c r="AM50" s="47"/>
      <c r="AO50" s="20"/>
      <c r="AQ50" s="88"/>
      <c r="AR50" s="167"/>
      <c r="AS50" s="167"/>
      <c r="AT50" s="167"/>
      <c r="AU50" s="88"/>
      <c r="AV50" s="11"/>
      <c r="AW50" s="11"/>
      <c r="AX50" s="11"/>
      <c r="AY50" s="11"/>
      <c r="AZ50" s="11"/>
      <c r="BA50" s="11"/>
      <c r="BB50" s="10"/>
      <c r="BC50" s="10"/>
      <c r="BD50" s="10"/>
      <c r="BE50" s="10"/>
      <c r="BF50" s="10"/>
    </row>
    <row r="51" spans="1:58" s="35" customFormat="1" ht="13.5" customHeight="1" x14ac:dyDescent="0.2">
      <c r="A51" s="46">
        <v>51</v>
      </c>
      <c r="B51" s="470"/>
      <c r="C51" s="471"/>
      <c r="D51" s="471"/>
      <c r="E51" s="472"/>
      <c r="F51" s="404"/>
      <c r="G51" s="405"/>
      <c r="H51" s="405"/>
      <c r="I51" s="405"/>
      <c r="J51" s="405"/>
      <c r="K51" s="405"/>
      <c r="L51" s="405"/>
      <c r="M51" s="405"/>
      <c r="N51" s="405"/>
      <c r="O51" s="405"/>
      <c r="P51" s="405"/>
      <c r="Q51" s="405"/>
      <c r="R51" s="405"/>
      <c r="S51" s="405"/>
      <c r="T51" s="405"/>
      <c r="U51" s="512"/>
      <c r="V51" s="512"/>
      <c r="W51" s="512"/>
      <c r="X51" s="512"/>
      <c r="Y51" s="512"/>
      <c r="Z51" s="512"/>
      <c r="AA51" s="512"/>
      <c r="AB51" s="512"/>
      <c r="AC51" s="512"/>
      <c r="AD51" s="513"/>
      <c r="AE51" s="404"/>
      <c r="AF51" s="405"/>
      <c r="AG51" s="405"/>
      <c r="AH51" s="405"/>
      <c r="AI51" s="405"/>
      <c r="AJ51" s="405"/>
      <c r="AK51" s="405"/>
      <c r="AL51" s="406"/>
      <c r="AM51" s="47"/>
      <c r="AO51" s="20"/>
      <c r="AQ51" s="88"/>
      <c r="AR51" s="167"/>
      <c r="AS51" s="167"/>
      <c r="AT51" s="167"/>
      <c r="AU51" s="88"/>
      <c r="AV51" s="11"/>
      <c r="AW51" s="11"/>
      <c r="AX51" s="11"/>
      <c r="AY51" s="11"/>
      <c r="AZ51" s="11"/>
      <c r="BA51" s="11"/>
      <c r="BB51" s="10"/>
      <c r="BC51" s="10"/>
      <c r="BD51" s="10"/>
      <c r="BE51" s="10"/>
      <c r="BF51" s="10"/>
    </row>
    <row r="52" spans="1:58" s="35" customFormat="1" ht="13.5" customHeight="1" x14ac:dyDescent="0.2">
      <c r="A52" s="46">
        <v>52</v>
      </c>
      <c r="B52" s="470"/>
      <c r="C52" s="471"/>
      <c r="D52" s="471"/>
      <c r="E52" s="472"/>
      <c r="F52" s="404"/>
      <c r="G52" s="405"/>
      <c r="H52" s="405"/>
      <c r="I52" s="405"/>
      <c r="J52" s="405"/>
      <c r="K52" s="405"/>
      <c r="L52" s="405"/>
      <c r="M52" s="405"/>
      <c r="N52" s="405"/>
      <c r="O52" s="405"/>
      <c r="P52" s="405"/>
      <c r="Q52" s="405"/>
      <c r="R52" s="405"/>
      <c r="S52" s="405"/>
      <c r="T52" s="405"/>
      <c r="U52" s="512"/>
      <c r="V52" s="512"/>
      <c r="W52" s="512"/>
      <c r="X52" s="512"/>
      <c r="Y52" s="512"/>
      <c r="Z52" s="512"/>
      <c r="AA52" s="512"/>
      <c r="AB52" s="512"/>
      <c r="AC52" s="512"/>
      <c r="AD52" s="513"/>
      <c r="AE52" s="404"/>
      <c r="AF52" s="405"/>
      <c r="AG52" s="405"/>
      <c r="AH52" s="405"/>
      <c r="AI52" s="405"/>
      <c r="AJ52" s="405"/>
      <c r="AK52" s="405"/>
      <c r="AL52" s="406"/>
      <c r="AM52" s="47"/>
      <c r="AO52" s="20"/>
      <c r="AQ52" s="88"/>
      <c r="AR52" s="167"/>
      <c r="AS52" s="167"/>
      <c r="AT52" s="167"/>
      <c r="AU52" s="88"/>
      <c r="AV52" s="11"/>
      <c r="AW52" s="11"/>
      <c r="AX52" s="11"/>
      <c r="AY52" s="11"/>
      <c r="AZ52" s="11"/>
      <c r="BA52" s="11"/>
      <c r="BB52" s="10"/>
      <c r="BC52" s="10"/>
      <c r="BD52" s="10"/>
      <c r="BE52" s="10"/>
      <c r="BF52" s="10"/>
    </row>
    <row r="53" spans="1:58" s="35" customFormat="1" ht="13.5" customHeight="1" x14ac:dyDescent="0.2">
      <c r="A53" s="46">
        <v>53</v>
      </c>
      <c r="B53" s="470"/>
      <c r="C53" s="471"/>
      <c r="D53" s="471"/>
      <c r="E53" s="472"/>
      <c r="F53" s="404"/>
      <c r="G53" s="405"/>
      <c r="H53" s="405"/>
      <c r="I53" s="405"/>
      <c r="J53" s="405"/>
      <c r="K53" s="405"/>
      <c r="L53" s="405"/>
      <c r="M53" s="405"/>
      <c r="N53" s="405"/>
      <c r="O53" s="405"/>
      <c r="P53" s="405"/>
      <c r="Q53" s="405"/>
      <c r="R53" s="405"/>
      <c r="S53" s="405"/>
      <c r="T53" s="405"/>
      <c r="U53" s="512"/>
      <c r="V53" s="512"/>
      <c r="W53" s="512"/>
      <c r="X53" s="512"/>
      <c r="Y53" s="512"/>
      <c r="Z53" s="512"/>
      <c r="AA53" s="512"/>
      <c r="AB53" s="512"/>
      <c r="AC53" s="512"/>
      <c r="AD53" s="513"/>
      <c r="AE53" s="404"/>
      <c r="AF53" s="405"/>
      <c r="AG53" s="405"/>
      <c r="AH53" s="405"/>
      <c r="AI53" s="405"/>
      <c r="AJ53" s="405"/>
      <c r="AK53" s="405"/>
      <c r="AL53" s="406"/>
      <c r="AM53" s="47"/>
      <c r="AO53" s="20"/>
      <c r="AQ53" s="88"/>
      <c r="AR53" s="167"/>
      <c r="AS53" s="167"/>
      <c r="AT53" s="167"/>
      <c r="AU53" s="88"/>
      <c r="AV53" s="11"/>
      <c r="AW53" s="11"/>
      <c r="AX53" s="11"/>
      <c r="AY53" s="11"/>
      <c r="AZ53" s="11"/>
      <c r="BA53" s="11"/>
      <c r="BB53" s="10"/>
      <c r="BC53" s="10"/>
      <c r="BD53" s="10"/>
      <c r="BE53" s="10"/>
      <c r="BF53" s="10"/>
    </row>
    <row r="54" spans="1:58" s="35" customFormat="1" ht="13.5" customHeight="1" x14ac:dyDescent="0.2">
      <c r="A54" s="46">
        <v>54</v>
      </c>
      <c r="B54" s="470"/>
      <c r="C54" s="471"/>
      <c r="D54" s="471"/>
      <c r="E54" s="472"/>
      <c r="F54" s="404"/>
      <c r="G54" s="405"/>
      <c r="H54" s="405"/>
      <c r="I54" s="405"/>
      <c r="J54" s="405"/>
      <c r="K54" s="405"/>
      <c r="L54" s="405"/>
      <c r="M54" s="405"/>
      <c r="N54" s="405"/>
      <c r="O54" s="405"/>
      <c r="P54" s="405"/>
      <c r="Q54" s="405"/>
      <c r="R54" s="405"/>
      <c r="S54" s="405"/>
      <c r="T54" s="405"/>
      <c r="U54" s="512"/>
      <c r="V54" s="512"/>
      <c r="W54" s="512"/>
      <c r="X54" s="512"/>
      <c r="Y54" s="512"/>
      <c r="Z54" s="512"/>
      <c r="AA54" s="512"/>
      <c r="AB54" s="512"/>
      <c r="AC54" s="512"/>
      <c r="AD54" s="513"/>
      <c r="AE54" s="404"/>
      <c r="AF54" s="405"/>
      <c r="AG54" s="405"/>
      <c r="AH54" s="405"/>
      <c r="AI54" s="405"/>
      <c r="AJ54" s="405"/>
      <c r="AK54" s="405"/>
      <c r="AL54" s="406"/>
      <c r="AM54" s="47"/>
      <c r="AO54" s="20"/>
      <c r="AQ54" s="88"/>
      <c r="AR54" s="167"/>
      <c r="AS54" s="167"/>
      <c r="AT54" s="167"/>
      <c r="AU54" s="88"/>
      <c r="AV54" s="11"/>
      <c r="AW54" s="11"/>
      <c r="AX54" s="11"/>
      <c r="AY54" s="11"/>
      <c r="AZ54" s="11"/>
      <c r="BA54" s="11"/>
      <c r="BB54" s="10"/>
      <c r="BC54" s="10"/>
      <c r="BD54" s="10"/>
      <c r="BE54" s="10"/>
      <c r="BF54" s="10"/>
    </row>
    <row r="55" spans="1:58" s="35" customFormat="1" ht="13.5" customHeight="1" x14ac:dyDescent="0.2">
      <c r="A55" s="46">
        <v>55</v>
      </c>
      <c r="B55" s="470"/>
      <c r="C55" s="471"/>
      <c r="D55" s="471"/>
      <c r="E55" s="472"/>
      <c r="F55" s="404"/>
      <c r="G55" s="405"/>
      <c r="H55" s="405"/>
      <c r="I55" s="405"/>
      <c r="J55" s="405"/>
      <c r="K55" s="405"/>
      <c r="L55" s="405"/>
      <c r="M55" s="405"/>
      <c r="N55" s="405"/>
      <c r="O55" s="405"/>
      <c r="P55" s="405"/>
      <c r="Q55" s="405"/>
      <c r="R55" s="405"/>
      <c r="S55" s="405"/>
      <c r="T55" s="405"/>
      <c r="U55" s="512"/>
      <c r="V55" s="512"/>
      <c r="W55" s="512"/>
      <c r="X55" s="512"/>
      <c r="Y55" s="512"/>
      <c r="Z55" s="512"/>
      <c r="AA55" s="512"/>
      <c r="AB55" s="512"/>
      <c r="AC55" s="512"/>
      <c r="AD55" s="513"/>
      <c r="AE55" s="404"/>
      <c r="AF55" s="405"/>
      <c r="AG55" s="405"/>
      <c r="AH55" s="405"/>
      <c r="AI55" s="405"/>
      <c r="AJ55" s="405"/>
      <c r="AK55" s="405"/>
      <c r="AL55" s="406"/>
      <c r="AM55" s="47"/>
      <c r="AO55" s="20"/>
      <c r="AQ55" s="88"/>
      <c r="AR55" s="167"/>
      <c r="AS55" s="167"/>
      <c r="AT55" s="167"/>
      <c r="AU55" s="88"/>
      <c r="AV55" s="11"/>
      <c r="AW55" s="11"/>
      <c r="AX55" s="11"/>
      <c r="AY55" s="11"/>
      <c r="AZ55" s="11"/>
      <c r="BA55" s="11"/>
      <c r="BB55" s="10"/>
      <c r="BC55" s="10"/>
      <c r="BD55" s="10"/>
      <c r="BE55" s="10"/>
      <c r="BF55" s="10"/>
    </row>
    <row r="56" spans="1:58" s="35" customFormat="1" ht="13.5" customHeight="1" x14ac:dyDescent="0.2">
      <c r="A56" s="46">
        <v>56</v>
      </c>
      <c r="B56" s="470"/>
      <c r="C56" s="471"/>
      <c r="D56" s="471"/>
      <c r="E56" s="472"/>
      <c r="F56" s="404"/>
      <c r="G56" s="405"/>
      <c r="H56" s="405"/>
      <c r="I56" s="405"/>
      <c r="J56" s="405"/>
      <c r="K56" s="405"/>
      <c r="L56" s="405"/>
      <c r="M56" s="405"/>
      <c r="N56" s="405"/>
      <c r="O56" s="405"/>
      <c r="P56" s="405"/>
      <c r="Q56" s="405"/>
      <c r="R56" s="405"/>
      <c r="S56" s="405"/>
      <c r="T56" s="405"/>
      <c r="U56" s="512"/>
      <c r="V56" s="512"/>
      <c r="W56" s="512"/>
      <c r="X56" s="512"/>
      <c r="Y56" s="512"/>
      <c r="Z56" s="512"/>
      <c r="AA56" s="512"/>
      <c r="AB56" s="512"/>
      <c r="AC56" s="512"/>
      <c r="AD56" s="513"/>
      <c r="AE56" s="404"/>
      <c r="AF56" s="405"/>
      <c r="AG56" s="405"/>
      <c r="AH56" s="405"/>
      <c r="AI56" s="405"/>
      <c r="AJ56" s="405"/>
      <c r="AK56" s="405"/>
      <c r="AL56" s="406"/>
      <c r="AM56" s="47"/>
      <c r="AO56" s="20"/>
      <c r="AQ56" s="88"/>
      <c r="AR56" s="167"/>
      <c r="AS56" s="167"/>
      <c r="AT56" s="167"/>
      <c r="AU56" s="88"/>
      <c r="AV56" s="11"/>
      <c r="AW56" s="11"/>
      <c r="AX56" s="11"/>
      <c r="AY56" s="11"/>
      <c r="AZ56" s="11"/>
      <c r="BA56" s="11"/>
      <c r="BB56" s="10"/>
      <c r="BC56" s="10"/>
      <c r="BD56" s="10"/>
      <c r="BE56" s="10"/>
      <c r="BF56" s="10"/>
    </row>
    <row r="57" spans="1:58" s="35" customFormat="1" ht="13.5" customHeight="1" x14ac:dyDescent="0.2">
      <c r="A57" s="46">
        <v>57</v>
      </c>
      <c r="B57" s="470"/>
      <c r="C57" s="471"/>
      <c r="D57" s="471"/>
      <c r="E57" s="472"/>
      <c r="F57" s="404"/>
      <c r="G57" s="405"/>
      <c r="H57" s="405"/>
      <c r="I57" s="405"/>
      <c r="J57" s="405"/>
      <c r="K57" s="405"/>
      <c r="L57" s="405"/>
      <c r="M57" s="405"/>
      <c r="N57" s="405"/>
      <c r="O57" s="405"/>
      <c r="P57" s="405"/>
      <c r="Q57" s="405"/>
      <c r="R57" s="405"/>
      <c r="S57" s="405"/>
      <c r="T57" s="405"/>
      <c r="U57" s="512"/>
      <c r="V57" s="512"/>
      <c r="W57" s="512"/>
      <c r="X57" s="512"/>
      <c r="Y57" s="512"/>
      <c r="Z57" s="512"/>
      <c r="AA57" s="512"/>
      <c r="AB57" s="512"/>
      <c r="AC57" s="512"/>
      <c r="AD57" s="513"/>
      <c r="AE57" s="404"/>
      <c r="AF57" s="405"/>
      <c r="AG57" s="405"/>
      <c r="AH57" s="405"/>
      <c r="AI57" s="405"/>
      <c r="AJ57" s="405"/>
      <c r="AK57" s="405"/>
      <c r="AL57" s="406"/>
      <c r="AM57" s="47"/>
      <c r="AO57" s="20"/>
      <c r="AQ57" s="88"/>
      <c r="AR57" s="167"/>
      <c r="AS57" s="167"/>
      <c r="AT57" s="167"/>
      <c r="AU57" s="88"/>
      <c r="AV57" s="11"/>
      <c r="AW57" s="11"/>
      <c r="AX57" s="11"/>
      <c r="AY57" s="11"/>
      <c r="AZ57" s="11"/>
      <c r="BA57" s="11"/>
      <c r="BB57" s="10"/>
      <c r="BC57" s="10"/>
      <c r="BD57" s="10"/>
      <c r="BE57" s="10"/>
      <c r="BF57" s="10"/>
    </row>
    <row r="58" spans="1:58" ht="10.199999999999999" x14ac:dyDescent="0.2">
      <c r="A58" s="46">
        <v>58</v>
      </c>
      <c r="B58" s="470"/>
      <c r="C58" s="471"/>
      <c r="D58" s="471"/>
      <c r="E58" s="472"/>
      <c r="F58" s="404"/>
      <c r="G58" s="405"/>
      <c r="H58" s="405"/>
      <c r="I58" s="405"/>
      <c r="J58" s="405"/>
      <c r="K58" s="405"/>
      <c r="L58" s="405"/>
      <c r="M58" s="405"/>
      <c r="N58" s="405"/>
      <c r="O58" s="405"/>
      <c r="P58" s="405"/>
      <c r="Q58" s="405"/>
      <c r="R58" s="405"/>
      <c r="S58" s="405"/>
      <c r="T58" s="405"/>
      <c r="U58" s="512"/>
      <c r="V58" s="512"/>
      <c r="W58" s="512"/>
      <c r="X58" s="512"/>
      <c r="Y58" s="512"/>
      <c r="Z58" s="512"/>
      <c r="AA58" s="512"/>
      <c r="AB58" s="512"/>
      <c r="AC58" s="512"/>
      <c r="AD58" s="513"/>
      <c r="AE58" s="404"/>
      <c r="AF58" s="405"/>
      <c r="AG58" s="405"/>
      <c r="AH58" s="405"/>
      <c r="AI58" s="405"/>
      <c r="AJ58" s="405"/>
      <c r="AK58" s="405"/>
      <c r="AL58" s="406"/>
      <c r="AM58" s="45"/>
    </row>
    <row r="59" spans="1:58" ht="10.199999999999999" x14ac:dyDescent="0.2">
      <c r="A59" s="46">
        <v>59</v>
      </c>
      <c r="B59" s="470"/>
      <c r="C59" s="471"/>
      <c r="D59" s="471"/>
      <c r="E59" s="472"/>
      <c r="F59" s="404"/>
      <c r="G59" s="405"/>
      <c r="H59" s="405"/>
      <c r="I59" s="405"/>
      <c r="J59" s="405"/>
      <c r="K59" s="405"/>
      <c r="L59" s="405"/>
      <c r="M59" s="405"/>
      <c r="N59" s="405"/>
      <c r="O59" s="405"/>
      <c r="P59" s="405"/>
      <c r="Q59" s="405"/>
      <c r="R59" s="405"/>
      <c r="S59" s="405"/>
      <c r="T59" s="405"/>
      <c r="U59" s="512"/>
      <c r="V59" s="512"/>
      <c r="W59" s="512"/>
      <c r="X59" s="512"/>
      <c r="Y59" s="512"/>
      <c r="Z59" s="512"/>
      <c r="AA59" s="512"/>
      <c r="AB59" s="512"/>
      <c r="AC59" s="512"/>
      <c r="AD59" s="513"/>
      <c r="AE59" s="404"/>
      <c r="AF59" s="405"/>
      <c r="AG59" s="405"/>
      <c r="AH59" s="405"/>
      <c r="AI59" s="405"/>
      <c r="AJ59" s="405"/>
      <c r="AK59" s="405"/>
      <c r="AL59" s="406"/>
      <c r="AM59" s="45"/>
    </row>
    <row r="60" spans="1:58" ht="10.199999999999999" x14ac:dyDescent="0.2">
      <c r="A60" s="46">
        <v>60</v>
      </c>
      <c r="B60" s="470"/>
      <c r="C60" s="471"/>
      <c r="D60" s="471"/>
      <c r="E60" s="472"/>
      <c r="F60" s="404"/>
      <c r="G60" s="405"/>
      <c r="H60" s="405"/>
      <c r="I60" s="405"/>
      <c r="J60" s="405"/>
      <c r="K60" s="405"/>
      <c r="L60" s="405"/>
      <c r="M60" s="405"/>
      <c r="N60" s="405"/>
      <c r="O60" s="405"/>
      <c r="P60" s="405"/>
      <c r="Q60" s="405"/>
      <c r="R60" s="405"/>
      <c r="S60" s="405"/>
      <c r="T60" s="405"/>
      <c r="U60" s="512"/>
      <c r="V60" s="512"/>
      <c r="W60" s="512"/>
      <c r="X60" s="512"/>
      <c r="Y60" s="512"/>
      <c r="Z60" s="512"/>
      <c r="AA60" s="512"/>
      <c r="AB60" s="512"/>
      <c r="AC60" s="512"/>
      <c r="AD60" s="513"/>
      <c r="AE60" s="404"/>
      <c r="AF60" s="405"/>
      <c r="AG60" s="405"/>
      <c r="AH60" s="405"/>
      <c r="AI60" s="405"/>
      <c r="AJ60" s="405"/>
      <c r="AK60" s="405"/>
      <c r="AL60" s="406"/>
      <c r="AM60" s="45"/>
    </row>
    <row r="61" spans="1:58" ht="10.199999999999999" x14ac:dyDescent="0.2">
      <c r="A61" s="46">
        <v>61</v>
      </c>
      <c r="B61" s="470"/>
      <c r="C61" s="471"/>
      <c r="D61" s="471"/>
      <c r="E61" s="472"/>
      <c r="F61" s="404"/>
      <c r="G61" s="405"/>
      <c r="H61" s="405"/>
      <c r="I61" s="405"/>
      <c r="J61" s="405"/>
      <c r="K61" s="405"/>
      <c r="L61" s="405"/>
      <c r="M61" s="405"/>
      <c r="N61" s="405"/>
      <c r="O61" s="405"/>
      <c r="P61" s="405"/>
      <c r="Q61" s="405"/>
      <c r="R61" s="405"/>
      <c r="S61" s="405"/>
      <c r="T61" s="405"/>
      <c r="U61" s="512"/>
      <c r="V61" s="512"/>
      <c r="W61" s="512"/>
      <c r="X61" s="512"/>
      <c r="Y61" s="512"/>
      <c r="Z61" s="512"/>
      <c r="AA61" s="512"/>
      <c r="AB61" s="512"/>
      <c r="AC61" s="512"/>
      <c r="AD61" s="513"/>
      <c r="AE61" s="404"/>
      <c r="AF61" s="405"/>
      <c r="AG61" s="405"/>
      <c r="AH61" s="405"/>
      <c r="AI61" s="405"/>
      <c r="AJ61" s="405"/>
      <c r="AK61" s="405"/>
      <c r="AL61" s="406"/>
      <c r="AM61" s="45"/>
    </row>
    <row r="62" spans="1:58" ht="10.8" thickBot="1" x14ac:dyDescent="0.25">
      <c r="A62" s="46">
        <v>62</v>
      </c>
      <c r="B62" s="470"/>
      <c r="C62" s="471"/>
      <c r="D62" s="471"/>
      <c r="E62" s="472"/>
      <c r="F62" s="404"/>
      <c r="G62" s="405"/>
      <c r="H62" s="405"/>
      <c r="I62" s="405"/>
      <c r="J62" s="405"/>
      <c r="K62" s="405"/>
      <c r="L62" s="405"/>
      <c r="M62" s="405"/>
      <c r="N62" s="405"/>
      <c r="O62" s="405"/>
      <c r="P62" s="405"/>
      <c r="Q62" s="405"/>
      <c r="R62" s="405"/>
      <c r="S62" s="405"/>
      <c r="T62" s="405"/>
      <c r="U62" s="512"/>
      <c r="V62" s="512"/>
      <c r="W62" s="512"/>
      <c r="X62" s="512"/>
      <c r="Y62" s="512"/>
      <c r="Z62" s="512"/>
      <c r="AA62" s="512"/>
      <c r="AB62" s="512"/>
      <c r="AC62" s="512"/>
      <c r="AD62" s="513"/>
      <c r="AE62" s="404"/>
      <c r="AF62" s="405"/>
      <c r="AG62" s="405"/>
      <c r="AH62" s="405"/>
      <c r="AI62" s="405"/>
      <c r="AJ62" s="405"/>
      <c r="AK62" s="405"/>
      <c r="AL62" s="406"/>
      <c r="AM62" s="45"/>
    </row>
    <row r="63" spans="1:58" ht="27" customHeight="1" thickBot="1" x14ac:dyDescent="0.25">
      <c r="A63" s="44"/>
      <c r="B63" s="423" t="s">
        <v>12</v>
      </c>
      <c r="C63" s="423"/>
      <c r="D63" s="423"/>
      <c r="E63" s="423"/>
      <c r="F63" s="423"/>
      <c r="G63" s="423"/>
      <c r="H63" s="423"/>
      <c r="I63" s="423"/>
      <c r="J63" s="423"/>
      <c r="K63" s="609" t="str">
        <f>Document_Number</f>
        <v>Insert project document number</v>
      </c>
      <c r="L63" s="609"/>
      <c r="M63" s="609"/>
      <c r="N63" s="609"/>
      <c r="O63" s="609"/>
      <c r="P63" s="609"/>
      <c r="Q63" s="609"/>
      <c r="R63" s="609"/>
      <c r="S63" s="609"/>
      <c r="T63" s="609"/>
      <c r="U63" s="609"/>
      <c r="V63" s="609"/>
      <c r="W63" s="609"/>
      <c r="X63" s="609"/>
      <c r="Y63" s="609"/>
      <c r="Z63" s="423" t="s">
        <v>110</v>
      </c>
      <c r="AA63" s="423"/>
      <c r="AB63" s="423"/>
      <c r="AC63" s="609" t="str">
        <f>Document_Rev</f>
        <v>Insert project document revision</v>
      </c>
      <c r="AD63" s="609"/>
      <c r="AE63" s="609"/>
      <c r="AF63" s="609"/>
      <c r="AG63" s="423" t="s">
        <v>281</v>
      </c>
      <c r="AH63" s="423"/>
      <c r="AI63" s="423"/>
      <c r="AJ63" s="423"/>
      <c r="AK63" s="423"/>
      <c r="AL63" s="610">
        <f>total_page</f>
        <v>9</v>
      </c>
      <c r="AM63" s="611"/>
    </row>
  </sheetData>
  <sheetProtection algorithmName="SHA-512" hashValue="P+6PPRz1gGt9OlR6NfjUxu0wCfNTg4jDcDFvxZLt2py8g0Wbrq1JeAdAnqGaiDfFMSUbjthY2lKtf8T0Of5GAw==" saltValue="nTqJYkXrWk2aarWn2thvJw==" spinCount="100000" sheet="1" objects="1" scenarios="1"/>
  <dataConsolidate/>
  <mergeCells count="251">
    <mergeCell ref="B56:E56"/>
    <mergeCell ref="F56:T56"/>
    <mergeCell ref="U56:AD56"/>
    <mergeCell ref="AE56:AL56"/>
    <mergeCell ref="B57:E57"/>
    <mergeCell ref="F57:T57"/>
    <mergeCell ref="U57:AD57"/>
    <mergeCell ref="AE57:AL57"/>
    <mergeCell ref="B53:E53"/>
    <mergeCell ref="F53:T53"/>
    <mergeCell ref="U53:AD53"/>
    <mergeCell ref="AE53:AL53"/>
    <mergeCell ref="B54:E54"/>
    <mergeCell ref="F54:T54"/>
    <mergeCell ref="U54:AD54"/>
    <mergeCell ref="AE54:AL54"/>
    <mergeCell ref="B55:E55"/>
    <mergeCell ref="F55:T55"/>
    <mergeCell ref="U55:AD55"/>
    <mergeCell ref="AE55:AL55"/>
    <mergeCell ref="B50:E50"/>
    <mergeCell ref="F50:T50"/>
    <mergeCell ref="U50:AD50"/>
    <mergeCell ref="AE50:AL50"/>
    <mergeCell ref="B51:E51"/>
    <mergeCell ref="F51:T51"/>
    <mergeCell ref="U51:AD51"/>
    <mergeCell ref="AE51:AL51"/>
    <mergeCell ref="B52:E52"/>
    <mergeCell ref="F52:T52"/>
    <mergeCell ref="U52:AD52"/>
    <mergeCell ref="AE52:AL52"/>
    <mergeCell ref="B47:E47"/>
    <mergeCell ref="F47:T47"/>
    <mergeCell ref="U47:AD47"/>
    <mergeCell ref="AE47:AL47"/>
    <mergeCell ref="B48:E48"/>
    <mergeCell ref="F48:T48"/>
    <mergeCell ref="U48:AD48"/>
    <mergeCell ref="AE48:AL48"/>
    <mergeCell ref="B49:E49"/>
    <mergeCell ref="F49:T49"/>
    <mergeCell ref="U49:AD49"/>
    <mergeCell ref="AE49:AL49"/>
    <mergeCell ref="B44:E44"/>
    <mergeCell ref="F44:T44"/>
    <mergeCell ref="U44:AD44"/>
    <mergeCell ref="AE44:AL44"/>
    <mergeCell ref="B45:E45"/>
    <mergeCell ref="F45:T45"/>
    <mergeCell ref="U45:AD45"/>
    <mergeCell ref="AE45:AL45"/>
    <mergeCell ref="B46:E46"/>
    <mergeCell ref="F46:T46"/>
    <mergeCell ref="U46:AD46"/>
    <mergeCell ref="AE46:AL46"/>
    <mergeCell ref="B41:E41"/>
    <mergeCell ref="F41:T41"/>
    <mergeCell ref="U41:AD41"/>
    <mergeCell ref="AE41:AL41"/>
    <mergeCell ref="B42:E42"/>
    <mergeCell ref="F42:T42"/>
    <mergeCell ref="U42:AD42"/>
    <mergeCell ref="AE42:AL42"/>
    <mergeCell ref="B43:E43"/>
    <mergeCell ref="F43:T43"/>
    <mergeCell ref="U43:AD43"/>
    <mergeCell ref="AE43:AL43"/>
    <mergeCell ref="B38:E38"/>
    <mergeCell ref="F38:T38"/>
    <mergeCell ref="U38:AD38"/>
    <mergeCell ref="B39:E39"/>
    <mergeCell ref="F39:T39"/>
    <mergeCell ref="U39:AD39"/>
    <mergeCell ref="AE39:AL39"/>
    <mergeCell ref="B40:E40"/>
    <mergeCell ref="F40:T40"/>
    <mergeCell ref="U40:AD40"/>
    <mergeCell ref="AE40:AL40"/>
    <mergeCell ref="B34:E34"/>
    <mergeCell ref="F37:T37"/>
    <mergeCell ref="F29:AD29"/>
    <mergeCell ref="U32:AA32"/>
    <mergeCell ref="AB32:AD32"/>
    <mergeCell ref="AE35:AL35"/>
    <mergeCell ref="U35:AD35"/>
    <mergeCell ref="U37:AD37"/>
    <mergeCell ref="U31:AD31"/>
    <mergeCell ref="AB33:AD33"/>
    <mergeCell ref="U33:AA33"/>
    <mergeCell ref="AB34:AD34"/>
    <mergeCell ref="U34:AA34"/>
    <mergeCell ref="AB36:AD36"/>
    <mergeCell ref="U36:AA36"/>
    <mergeCell ref="AE36:AL36"/>
    <mergeCell ref="AE37:AL37"/>
    <mergeCell ref="F33:T33"/>
    <mergeCell ref="F34:T34"/>
    <mergeCell ref="F35:T35"/>
    <mergeCell ref="F36:T36"/>
    <mergeCell ref="B35:E35"/>
    <mergeCell ref="B36:E36"/>
    <mergeCell ref="B37:E37"/>
    <mergeCell ref="AE62:AL62"/>
    <mergeCell ref="B58:E58"/>
    <mergeCell ref="B59:E59"/>
    <mergeCell ref="B60:E60"/>
    <mergeCell ref="B61:E61"/>
    <mergeCell ref="B62:E62"/>
    <mergeCell ref="U58:AD58"/>
    <mergeCell ref="U24:AA24"/>
    <mergeCell ref="AB24:AD24"/>
    <mergeCell ref="U25:AA25"/>
    <mergeCell ref="AB25:AD25"/>
    <mergeCell ref="F61:T61"/>
    <mergeCell ref="F62:T62"/>
    <mergeCell ref="AE27:AL27"/>
    <mergeCell ref="AE28:AL28"/>
    <mergeCell ref="AE61:AL61"/>
    <mergeCell ref="F26:T26"/>
    <mergeCell ref="F27:T27"/>
    <mergeCell ref="F58:T58"/>
    <mergeCell ref="F59:T59"/>
    <mergeCell ref="F60:T60"/>
    <mergeCell ref="AE29:AL29"/>
    <mergeCell ref="AE30:AL30"/>
    <mergeCell ref="AE31:AL31"/>
    <mergeCell ref="AE58:AL58"/>
    <mergeCell ref="AE59:AL59"/>
    <mergeCell ref="AE60:AL60"/>
    <mergeCell ref="U59:AD59"/>
    <mergeCell ref="F18:T18"/>
    <mergeCell ref="F19:T19"/>
    <mergeCell ref="F20:T20"/>
    <mergeCell ref="F21:T21"/>
    <mergeCell ref="F22:T22"/>
    <mergeCell ref="F23:T23"/>
    <mergeCell ref="F24:T24"/>
    <mergeCell ref="F25:T25"/>
    <mergeCell ref="U22:AD22"/>
    <mergeCell ref="AB23:AD23"/>
    <mergeCell ref="U23:AA23"/>
    <mergeCell ref="U20:AA20"/>
    <mergeCell ref="AB20:AD20"/>
    <mergeCell ref="U21:AA21"/>
    <mergeCell ref="AE32:AL32"/>
    <mergeCell ref="AE33:AL33"/>
    <mergeCell ref="AE34:AL34"/>
    <mergeCell ref="AE38:AL38"/>
    <mergeCell ref="AE23:AL23"/>
    <mergeCell ref="AE24:AL24"/>
    <mergeCell ref="AE6:AL6"/>
    <mergeCell ref="AE7:AL7"/>
    <mergeCell ref="AE8:AL8"/>
    <mergeCell ref="AE9:AL9"/>
    <mergeCell ref="AE10:AL10"/>
    <mergeCell ref="AE11:AL11"/>
    <mergeCell ref="B31:E31"/>
    <mergeCell ref="B25:E25"/>
    <mergeCell ref="B26:E26"/>
    <mergeCell ref="B27:E27"/>
    <mergeCell ref="B14:E14"/>
    <mergeCell ref="B15:E15"/>
    <mergeCell ref="B16:E16"/>
    <mergeCell ref="B17:E17"/>
    <mergeCell ref="B18:E18"/>
    <mergeCell ref="B19:E19"/>
    <mergeCell ref="B20:E20"/>
    <mergeCell ref="B23:E23"/>
    <mergeCell ref="B24:E24"/>
    <mergeCell ref="F13:T13"/>
    <mergeCell ref="F14:T14"/>
    <mergeCell ref="F15:T15"/>
    <mergeCell ref="AE25:AL25"/>
    <mergeCell ref="AE26:AL26"/>
    <mergeCell ref="B32:E32"/>
    <mergeCell ref="B33:E33"/>
    <mergeCell ref="B6:E6"/>
    <mergeCell ref="B7:E7"/>
    <mergeCell ref="B9:E9"/>
    <mergeCell ref="B10:E10"/>
    <mergeCell ref="B11:E11"/>
    <mergeCell ref="B8:E8"/>
    <mergeCell ref="B29:E29"/>
    <mergeCell ref="B12:E12"/>
    <mergeCell ref="B13:E13"/>
    <mergeCell ref="B30:E30"/>
    <mergeCell ref="AB9:AD9"/>
    <mergeCell ref="U9:AA9"/>
    <mergeCell ref="AB12:AD12"/>
    <mergeCell ref="AB13:AD13"/>
    <mergeCell ref="U12:AA12"/>
    <mergeCell ref="U13:AA13"/>
    <mergeCell ref="F6:AD6"/>
    <mergeCell ref="F7:T7"/>
    <mergeCell ref="F32:T32"/>
    <mergeCell ref="U14:AD14"/>
    <mergeCell ref="U7:AD7"/>
    <mergeCell ref="U8:AD8"/>
    <mergeCell ref="F30:T30"/>
    <mergeCell ref="F31:T31"/>
    <mergeCell ref="Y10:AD10"/>
    <mergeCell ref="U10:X10"/>
    <mergeCell ref="F8:T8"/>
    <mergeCell ref="F9:T9"/>
    <mergeCell ref="F10:T10"/>
    <mergeCell ref="F11:T11"/>
    <mergeCell ref="F12:T12"/>
    <mergeCell ref="U11:AD11"/>
    <mergeCell ref="F17:AD17"/>
    <mergeCell ref="U19:AD19"/>
    <mergeCell ref="B63:J63"/>
    <mergeCell ref="K63:Y63"/>
    <mergeCell ref="Z63:AB63"/>
    <mergeCell ref="AC63:AF63"/>
    <mergeCell ref="B1:AL1"/>
    <mergeCell ref="B2:J2"/>
    <mergeCell ref="K2:AL2"/>
    <mergeCell ref="B3:J3"/>
    <mergeCell ref="K3:AL3"/>
    <mergeCell ref="AE5:AL5"/>
    <mergeCell ref="B4:E4"/>
    <mergeCell ref="B5:E5"/>
    <mergeCell ref="F5:AD5"/>
    <mergeCell ref="AG63:AK63"/>
    <mergeCell ref="AL63:AM63"/>
    <mergeCell ref="U27:AD27"/>
    <mergeCell ref="U28:AD28"/>
    <mergeCell ref="U15:AD15"/>
    <mergeCell ref="U61:AD61"/>
    <mergeCell ref="U62:AD62"/>
    <mergeCell ref="U60:AD60"/>
    <mergeCell ref="U26:AD26"/>
    <mergeCell ref="U30:AD30"/>
    <mergeCell ref="AE12:AL12"/>
    <mergeCell ref="AB21:AD21"/>
    <mergeCell ref="U18:AD18"/>
    <mergeCell ref="F28:T28"/>
    <mergeCell ref="B21:E21"/>
    <mergeCell ref="F16:T16"/>
    <mergeCell ref="B28:E28"/>
    <mergeCell ref="U16:AD16"/>
    <mergeCell ref="AE13:AL13"/>
    <mergeCell ref="AE14:AL14"/>
    <mergeCell ref="AE15:AL15"/>
    <mergeCell ref="AE16:AL16"/>
    <mergeCell ref="AE17:AL17"/>
    <mergeCell ref="AE18:AL18"/>
    <mergeCell ref="AE19:AL19"/>
    <mergeCell ref="AE20:AL20"/>
    <mergeCell ref="AE21:AL21"/>
  </mergeCells>
  <dataValidations count="6">
    <dataValidation type="list" allowBlank="1" showInputMessage="1" showErrorMessage="1" sqref="U11:AD11" xr:uid="{00000000-0002-0000-0600-000000000000}">
      <formula1>$AQ$11:$AT$11</formula1>
    </dataValidation>
    <dataValidation type="list" allowBlank="1" showInputMessage="1" showErrorMessage="1" sqref="U14:AD14" xr:uid="{00000000-0002-0000-0600-000001000000}">
      <formula1>$AQ$14:$AT$14</formula1>
    </dataValidation>
    <dataValidation type="list" allowBlank="1" showInputMessage="1" showErrorMessage="1" sqref="U16:AD16 U28:AD28" xr:uid="{00000000-0002-0000-0600-000002000000}">
      <formula1>$AQ$16:$AS$16</formula1>
    </dataValidation>
    <dataValidation type="list" allowBlank="1" showInputMessage="1" showErrorMessage="1" sqref="U26:AD26" xr:uid="{00000000-0002-0000-0600-000003000000}">
      <formula1>$AQ$26:$AT$26</formula1>
    </dataValidation>
    <dataValidation type="list" allowBlank="1" showInputMessage="1" showErrorMessage="1" sqref="U22:AD22" xr:uid="{00000000-0002-0000-0600-000004000000}">
      <formula1>$AQ$22:$AT$22</formula1>
    </dataValidation>
    <dataValidation type="list" allowBlank="1" showInputMessage="1" showErrorMessage="1" sqref="U31:AD31" xr:uid="{00000000-0002-0000-0600-000005000000}">
      <formula1>$AQ$31:$AS$31</formula1>
    </dataValidation>
  </dataValidations>
  <printOptions horizontalCentered="1" verticalCentered="1"/>
  <pageMargins left="0.25" right="0.25" top="0.75" bottom="0.75" header="0.3" footer="0.3"/>
  <pageSetup paperSize="9" scale="93" fitToWidth="0" orientation="portrait" r:id="rId1"/>
  <colBreaks count="1" manualBreakCount="1">
    <brk id="39"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BP63"/>
  <sheetViews>
    <sheetView showGridLines="0" zoomScaleNormal="100" zoomScaleSheetLayoutView="70" workbookViewId="0">
      <selection activeCell="B1" sqref="B1:AL1"/>
    </sheetView>
  </sheetViews>
  <sheetFormatPr defaultColWidth="9.140625" defaultRowHeight="13.2" x14ac:dyDescent="0.25"/>
  <cols>
    <col min="1" max="27" width="2.85546875" style="25" customWidth="1"/>
    <col min="28" max="30" width="2.85546875" style="26" customWidth="1"/>
    <col min="31" max="39" width="2.85546875" style="25" customWidth="1"/>
    <col min="40" max="40" width="2.85546875" style="5" customWidth="1"/>
    <col min="41" max="41" width="32.85546875" style="20" hidden="1" customWidth="1"/>
    <col min="42" max="42" width="2.85546875" style="5" hidden="1" customWidth="1"/>
    <col min="43" max="43" width="9.28515625" style="13" hidden="1" customWidth="1"/>
    <col min="44" max="47" width="24.28515625" style="13" hidden="1" customWidth="1"/>
    <col min="48" max="48" width="5.7109375" style="13" hidden="1" customWidth="1"/>
    <col min="49" max="49" width="6.140625" style="13" hidden="1" customWidth="1"/>
    <col min="50" max="50" width="6.7109375" style="13" hidden="1" customWidth="1"/>
    <col min="51" max="51" width="6" style="13" hidden="1" customWidth="1"/>
    <col min="52" max="52" width="10.42578125" style="13" hidden="1" customWidth="1"/>
    <col min="53" max="53" width="6" style="13" hidden="1" customWidth="1"/>
    <col min="54" max="54" width="6.7109375" style="13" hidden="1" customWidth="1"/>
    <col min="55" max="55" width="7" style="13" hidden="1" customWidth="1"/>
    <col min="56" max="56" width="7.140625" style="13" hidden="1" customWidth="1"/>
    <col min="57" max="63" width="7" style="13" hidden="1" customWidth="1"/>
    <col min="64" max="68" width="0" style="5" hidden="1" customWidth="1"/>
    <col min="69" max="16384" width="9.140625" style="5"/>
  </cols>
  <sheetData>
    <row r="1" spans="1:68" ht="27.6" customHeight="1" thickBot="1" x14ac:dyDescent="0.25">
      <c r="A1" s="41" t="s">
        <v>0</v>
      </c>
      <c r="B1" s="413" t="s">
        <v>358</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2" t="s">
        <v>9</v>
      </c>
      <c r="BI1" s="22"/>
      <c r="BJ1" s="22"/>
      <c r="BK1" s="22"/>
    </row>
    <row r="2" spans="1:68" ht="13.5" customHeight="1" x14ac:dyDescent="0.2">
      <c r="A2" s="46">
        <f>ROW()</f>
        <v>2</v>
      </c>
      <c r="B2" s="415" t="s">
        <v>213</v>
      </c>
      <c r="C2" s="415"/>
      <c r="D2" s="415"/>
      <c r="E2" s="415"/>
      <c r="F2" s="415"/>
      <c r="G2" s="415"/>
      <c r="H2" s="415"/>
      <c r="I2" s="415"/>
      <c r="J2" s="415"/>
      <c r="K2" s="591" t="str">
        <f>Tag_No</f>
        <v>Insert tag number</v>
      </c>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612"/>
    </row>
    <row r="3" spans="1:68" ht="13.5" customHeight="1" x14ac:dyDescent="0.2">
      <c r="A3" s="46">
        <f>ROW()</f>
        <v>3</v>
      </c>
      <c r="B3" s="417" t="s">
        <v>212</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613"/>
      <c r="AQ3" s="23" t="s">
        <v>29</v>
      </c>
    </row>
    <row r="4" spans="1:68" ht="13.5" customHeight="1" x14ac:dyDescent="0.2">
      <c r="A4" s="46">
        <f>ROW()</f>
        <v>4</v>
      </c>
      <c r="B4" s="418" t="s">
        <v>30</v>
      </c>
      <c r="C4" s="419"/>
      <c r="D4" s="419"/>
      <c r="E4" s="420"/>
      <c r="F4" s="61" t="s">
        <v>105</v>
      </c>
      <c r="G4" s="48"/>
      <c r="H4" s="48"/>
      <c r="I4" s="48"/>
      <c r="J4" s="48"/>
      <c r="K4" s="48"/>
      <c r="L4" s="48"/>
      <c r="M4" s="48"/>
      <c r="N4" s="48"/>
      <c r="O4" s="48"/>
      <c r="P4" s="48"/>
      <c r="Q4" s="48"/>
      <c r="R4" s="48"/>
      <c r="S4" s="48"/>
      <c r="T4" s="48"/>
      <c r="U4" s="48" t="s">
        <v>103</v>
      </c>
      <c r="V4" s="48"/>
      <c r="W4" s="48"/>
      <c r="X4" s="48"/>
      <c r="Y4" s="48"/>
      <c r="Z4" s="48"/>
      <c r="AA4" s="48"/>
      <c r="AB4" s="49"/>
      <c r="AC4" s="49"/>
      <c r="AD4" s="68"/>
      <c r="AE4" s="61" t="s">
        <v>31</v>
      </c>
      <c r="AF4" s="48"/>
      <c r="AG4" s="48"/>
      <c r="AH4" s="48"/>
      <c r="AI4" s="48"/>
      <c r="AJ4" s="48"/>
      <c r="AK4" s="48"/>
      <c r="AL4" s="50"/>
      <c r="AM4" s="613"/>
      <c r="AO4" s="20" t="s">
        <v>32</v>
      </c>
      <c r="AQ4" s="24"/>
    </row>
    <row r="5" spans="1:68" ht="13.5" customHeight="1" x14ac:dyDescent="0.2">
      <c r="A5" s="46">
        <f>ROW()</f>
        <v>5</v>
      </c>
      <c r="B5" s="486"/>
      <c r="C5" s="487"/>
      <c r="D5" s="487"/>
      <c r="E5" s="487"/>
      <c r="F5" s="444" t="s">
        <v>121</v>
      </c>
      <c r="G5" s="444"/>
      <c r="H5" s="444"/>
      <c r="I5" s="444"/>
      <c r="J5" s="444"/>
      <c r="K5" s="444"/>
      <c r="L5" s="444"/>
      <c r="M5" s="444"/>
      <c r="N5" s="444"/>
      <c r="O5" s="444"/>
      <c r="P5" s="444"/>
      <c r="Q5" s="444"/>
      <c r="R5" s="444"/>
      <c r="S5" s="444"/>
      <c r="T5" s="444"/>
      <c r="U5" s="444"/>
      <c r="V5" s="444"/>
      <c r="W5" s="444"/>
      <c r="X5" s="444"/>
      <c r="Y5" s="444"/>
      <c r="Z5" s="444"/>
      <c r="AA5" s="444"/>
      <c r="AB5" s="444"/>
      <c r="AC5" s="444"/>
      <c r="AD5" s="444"/>
      <c r="AE5" s="441"/>
      <c r="AF5" s="441"/>
      <c r="AG5" s="441"/>
      <c r="AH5" s="441"/>
      <c r="AI5" s="441"/>
      <c r="AJ5" s="441"/>
      <c r="AK5" s="441"/>
      <c r="AL5" s="442"/>
      <c r="AM5" s="613"/>
      <c r="AQ5" s="11"/>
      <c r="AR5" s="11"/>
      <c r="AS5" s="11"/>
      <c r="AT5" s="11"/>
      <c r="AU5" s="11"/>
      <c r="AV5" s="11"/>
      <c r="AW5" s="11"/>
      <c r="AX5" s="11"/>
      <c r="AY5" s="11"/>
      <c r="AZ5" s="11"/>
      <c r="BA5" s="11"/>
      <c r="BB5" s="11"/>
      <c r="BC5" s="11"/>
      <c r="BD5" s="11"/>
      <c r="BE5" s="11"/>
      <c r="BF5" s="11"/>
      <c r="BG5" s="11"/>
      <c r="BH5" s="11"/>
      <c r="BL5" s="10"/>
      <c r="BM5" s="10"/>
      <c r="BN5" s="10"/>
      <c r="BO5" s="10"/>
      <c r="BP5" s="10"/>
    </row>
    <row r="6" spans="1:68" ht="13.5" customHeight="1" x14ac:dyDescent="0.2">
      <c r="A6" s="46">
        <f>ROW()</f>
        <v>6</v>
      </c>
      <c r="B6" s="470"/>
      <c r="C6" s="471"/>
      <c r="D6" s="471"/>
      <c r="E6" s="472"/>
      <c r="F6" s="407" t="s">
        <v>225</v>
      </c>
      <c r="G6" s="408"/>
      <c r="H6" s="408"/>
      <c r="I6" s="408"/>
      <c r="J6" s="408"/>
      <c r="K6" s="408"/>
      <c r="L6" s="408"/>
      <c r="M6" s="408"/>
      <c r="N6" s="408"/>
      <c r="O6" s="408"/>
      <c r="P6" s="408"/>
      <c r="Q6" s="408"/>
      <c r="R6" s="408"/>
      <c r="S6" s="408"/>
      <c r="T6" s="408"/>
      <c r="U6" s="408"/>
      <c r="V6" s="408"/>
      <c r="W6" s="408"/>
      <c r="X6" s="408"/>
      <c r="Y6" s="408"/>
      <c r="Z6" s="408"/>
      <c r="AA6" s="408"/>
      <c r="AB6" s="408"/>
      <c r="AC6" s="408"/>
      <c r="AD6" s="409"/>
      <c r="AE6" s="603"/>
      <c r="AF6" s="604"/>
      <c r="AG6" s="604"/>
      <c r="AH6" s="604"/>
      <c r="AI6" s="604"/>
      <c r="AJ6" s="604"/>
      <c r="AK6" s="604"/>
      <c r="AL6" s="605"/>
      <c r="AM6" s="613"/>
      <c r="AQ6" s="11"/>
      <c r="AR6" s="166"/>
      <c r="AS6" s="167"/>
      <c r="AT6" s="167"/>
      <c r="AU6" s="11"/>
      <c r="AV6" s="11"/>
      <c r="AW6" s="11"/>
      <c r="AX6" s="11"/>
      <c r="AY6" s="11"/>
      <c r="AZ6" s="11"/>
      <c r="BA6" s="11"/>
      <c r="BB6" s="11"/>
      <c r="BC6" s="11"/>
      <c r="BD6" s="11"/>
      <c r="BE6" s="11"/>
      <c r="BF6" s="11"/>
      <c r="BG6" s="11"/>
      <c r="BH6" s="11"/>
      <c r="BL6" s="10"/>
      <c r="BM6" s="10"/>
      <c r="BN6" s="10"/>
      <c r="BO6" s="10"/>
      <c r="BP6" s="10"/>
    </row>
    <row r="7" spans="1:68" ht="13.5" customHeight="1" x14ac:dyDescent="0.2">
      <c r="A7" s="46">
        <f>ROW()</f>
        <v>7</v>
      </c>
      <c r="B7" s="470"/>
      <c r="C7" s="471"/>
      <c r="D7" s="471"/>
      <c r="E7" s="472"/>
      <c r="F7" s="404" t="s">
        <v>659</v>
      </c>
      <c r="G7" s="405"/>
      <c r="H7" s="405"/>
      <c r="I7" s="405"/>
      <c r="J7" s="405"/>
      <c r="K7" s="405"/>
      <c r="L7" s="405"/>
      <c r="M7" s="405"/>
      <c r="N7" s="405"/>
      <c r="O7" s="405"/>
      <c r="P7" s="405"/>
      <c r="Q7" s="405"/>
      <c r="R7" s="405"/>
      <c r="S7" s="405"/>
      <c r="T7" s="405"/>
      <c r="U7" s="637" t="s">
        <v>33</v>
      </c>
      <c r="V7" s="637"/>
      <c r="W7" s="637"/>
      <c r="X7" s="637"/>
      <c r="Y7" s="637"/>
      <c r="Z7" s="637"/>
      <c r="AA7" s="637"/>
      <c r="AB7" s="637"/>
      <c r="AC7" s="637"/>
      <c r="AD7" s="650"/>
      <c r="AE7" s="603"/>
      <c r="AF7" s="604"/>
      <c r="AG7" s="604"/>
      <c r="AH7" s="604"/>
      <c r="AI7" s="604"/>
      <c r="AJ7" s="604"/>
      <c r="AK7" s="604"/>
      <c r="AL7" s="605"/>
      <c r="AM7" s="613"/>
      <c r="AQ7" s="114" t="s">
        <v>33</v>
      </c>
      <c r="AR7" s="174" t="s">
        <v>271</v>
      </c>
      <c r="AS7" s="162" t="s">
        <v>268</v>
      </c>
      <c r="AT7" s="167"/>
      <c r="AU7" s="167"/>
      <c r="AV7" s="167"/>
      <c r="AW7" s="167"/>
      <c r="AX7" s="167"/>
      <c r="AY7" s="167"/>
      <c r="AZ7" s="167"/>
      <c r="BA7" s="167"/>
      <c r="BB7" s="167"/>
      <c r="BC7" s="167"/>
      <c r="BD7" s="167"/>
      <c r="BE7" s="167"/>
      <c r="BF7" s="167"/>
      <c r="BG7" s="167"/>
      <c r="BH7" s="167"/>
      <c r="BI7" s="168"/>
      <c r="BJ7" s="168"/>
      <c r="BK7" s="168"/>
      <c r="BL7" s="209"/>
      <c r="BM7" s="209"/>
      <c r="BN7" s="209"/>
      <c r="BO7" s="10"/>
      <c r="BP7" s="10"/>
    </row>
    <row r="8" spans="1:68" ht="13.5" customHeight="1" x14ac:dyDescent="0.2">
      <c r="A8" s="46">
        <f>ROW()</f>
        <v>8</v>
      </c>
      <c r="B8" s="470"/>
      <c r="C8" s="471"/>
      <c r="D8" s="471"/>
      <c r="E8" s="472"/>
      <c r="F8" s="404" t="s">
        <v>447</v>
      </c>
      <c r="G8" s="405"/>
      <c r="H8" s="405"/>
      <c r="I8" s="405"/>
      <c r="J8" s="405"/>
      <c r="K8" s="405"/>
      <c r="L8" s="405"/>
      <c r="M8" s="405"/>
      <c r="N8" s="405"/>
      <c r="O8" s="405"/>
      <c r="P8" s="405"/>
      <c r="Q8" s="405"/>
      <c r="R8" s="405"/>
      <c r="S8" s="405"/>
      <c r="T8" s="405"/>
      <c r="U8" s="637" t="s">
        <v>106</v>
      </c>
      <c r="V8" s="637"/>
      <c r="W8" s="637"/>
      <c r="X8" s="637"/>
      <c r="Y8" s="637"/>
      <c r="Z8" s="637"/>
      <c r="AA8" s="637"/>
      <c r="AB8" s="637"/>
      <c r="AC8" s="637"/>
      <c r="AD8" s="650"/>
      <c r="AE8" s="603"/>
      <c r="AF8" s="604"/>
      <c r="AG8" s="604"/>
      <c r="AH8" s="604"/>
      <c r="AI8" s="604"/>
      <c r="AJ8" s="604"/>
      <c r="AK8" s="604"/>
      <c r="AL8" s="605"/>
      <c r="AM8" s="613"/>
      <c r="AQ8" s="337"/>
      <c r="AR8" s="272"/>
      <c r="AS8" s="311"/>
      <c r="AT8" s="167"/>
      <c r="AU8" s="167"/>
      <c r="AV8" s="167"/>
      <c r="AW8" s="167"/>
      <c r="AX8" s="167"/>
      <c r="AY8" s="167"/>
      <c r="AZ8" s="167"/>
      <c r="BA8" s="167"/>
      <c r="BB8" s="167"/>
      <c r="BC8" s="167"/>
      <c r="BD8" s="167"/>
      <c r="BE8" s="167"/>
      <c r="BF8" s="167"/>
      <c r="BG8" s="167"/>
      <c r="BH8" s="167"/>
      <c r="BI8" s="168"/>
      <c r="BJ8" s="168"/>
      <c r="BK8" s="168"/>
      <c r="BL8" s="209"/>
      <c r="BM8" s="209"/>
      <c r="BN8" s="209"/>
      <c r="BO8" s="10"/>
      <c r="BP8" s="10"/>
    </row>
    <row r="9" spans="1:68" ht="13.5" customHeight="1" x14ac:dyDescent="0.2">
      <c r="A9" s="46">
        <f>ROW()</f>
        <v>9</v>
      </c>
      <c r="B9" s="470"/>
      <c r="C9" s="471"/>
      <c r="D9" s="471"/>
      <c r="E9" s="472"/>
      <c r="F9" s="404" t="s">
        <v>538</v>
      </c>
      <c r="G9" s="405"/>
      <c r="H9" s="405"/>
      <c r="I9" s="405"/>
      <c r="J9" s="405"/>
      <c r="K9" s="405"/>
      <c r="L9" s="405"/>
      <c r="M9" s="405"/>
      <c r="N9" s="405"/>
      <c r="O9" s="405"/>
      <c r="P9" s="405"/>
      <c r="Q9" s="405"/>
      <c r="R9" s="405"/>
      <c r="S9" s="405"/>
      <c r="T9" s="405"/>
      <c r="U9" s="637" t="s">
        <v>33</v>
      </c>
      <c r="V9" s="637"/>
      <c r="W9" s="637"/>
      <c r="X9" s="637"/>
      <c r="Y9" s="637"/>
      <c r="Z9" s="637"/>
      <c r="AA9" s="637"/>
      <c r="AB9" s="637"/>
      <c r="AC9" s="637"/>
      <c r="AD9" s="650"/>
      <c r="AE9" s="603"/>
      <c r="AF9" s="604"/>
      <c r="AG9" s="604"/>
      <c r="AH9" s="604"/>
      <c r="AI9" s="604"/>
      <c r="AJ9" s="604"/>
      <c r="AK9" s="604"/>
      <c r="AL9" s="605"/>
      <c r="AM9" s="613"/>
      <c r="AQ9" s="114" t="s">
        <v>33</v>
      </c>
      <c r="AR9" s="174" t="s">
        <v>740</v>
      </c>
      <c r="AS9" s="162" t="s">
        <v>251</v>
      </c>
      <c r="AT9" s="329"/>
      <c r="AU9" s="167"/>
      <c r="AV9" s="167"/>
      <c r="AW9" s="167"/>
      <c r="AX9" s="167"/>
      <c r="AY9" s="167"/>
      <c r="AZ9" s="167"/>
      <c r="BA9" s="167"/>
      <c r="BB9" s="167"/>
      <c r="BC9" s="167"/>
      <c r="BD9" s="167"/>
      <c r="BE9" s="167"/>
      <c r="BF9" s="167"/>
      <c r="BG9" s="167"/>
      <c r="BH9" s="167"/>
      <c r="BI9" s="168"/>
      <c r="BJ9" s="168"/>
      <c r="BK9" s="168"/>
      <c r="BL9" s="209"/>
      <c r="BM9" s="209"/>
      <c r="BN9" s="209"/>
      <c r="BO9" s="10"/>
      <c r="BP9" s="10"/>
    </row>
    <row r="10" spans="1:68" ht="13.5" customHeight="1" x14ac:dyDescent="0.2">
      <c r="A10" s="46">
        <f>ROW()</f>
        <v>10</v>
      </c>
      <c r="B10" s="470"/>
      <c r="C10" s="471"/>
      <c r="D10" s="471"/>
      <c r="E10" s="472"/>
      <c r="F10" s="404" t="s">
        <v>539</v>
      </c>
      <c r="G10" s="405"/>
      <c r="H10" s="405"/>
      <c r="I10" s="405"/>
      <c r="J10" s="405"/>
      <c r="K10" s="405"/>
      <c r="L10" s="405"/>
      <c r="M10" s="405"/>
      <c r="N10" s="405"/>
      <c r="O10" s="405"/>
      <c r="P10" s="405"/>
      <c r="Q10" s="405"/>
      <c r="R10" s="405"/>
      <c r="S10" s="405"/>
      <c r="T10" s="405"/>
      <c r="U10" s="637" t="s">
        <v>33</v>
      </c>
      <c r="V10" s="637"/>
      <c r="W10" s="637"/>
      <c r="X10" s="637"/>
      <c r="Y10" s="637"/>
      <c r="Z10" s="637"/>
      <c r="AA10" s="637"/>
      <c r="AB10" s="637"/>
      <c r="AC10" s="637"/>
      <c r="AD10" s="650"/>
      <c r="AE10" s="603"/>
      <c r="AF10" s="604"/>
      <c r="AG10" s="604"/>
      <c r="AH10" s="604"/>
      <c r="AI10" s="604"/>
      <c r="AJ10" s="604"/>
      <c r="AK10" s="604"/>
      <c r="AL10" s="605"/>
      <c r="AM10" s="613"/>
      <c r="AQ10" s="114" t="s">
        <v>33</v>
      </c>
      <c r="AR10" s="174" t="s">
        <v>299</v>
      </c>
      <c r="AS10" s="162" t="s">
        <v>267</v>
      </c>
      <c r="AT10" s="162" t="s">
        <v>89</v>
      </c>
      <c r="AU10" s="179"/>
      <c r="AV10" s="167"/>
      <c r="AW10" s="167"/>
      <c r="AX10" s="167"/>
      <c r="AY10" s="167"/>
      <c r="AZ10" s="167"/>
      <c r="BA10" s="167"/>
      <c r="BB10" s="167"/>
      <c r="BC10" s="167"/>
      <c r="BD10" s="167"/>
      <c r="BE10" s="167"/>
      <c r="BF10" s="167"/>
      <c r="BG10" s="167"/>
      <c r="BH10" s="167"/>
      <c r="BI10" s="168"/>
      <c r="BJ10" s="168"/>
      <c r="BK10" s="168"/>
      <c r="BL10" s="209"/>
      <c r="BM10" s="209"/>
      <c r="BN10" s="209"/>
      <c r="BO10" s="10"/>
      <c r="BP10" s="10"/>
    </row>
    <row r="11" spans="1:68" ht="13.5" customHeight="1" x14ac:dyDescent="0.2">
      <c r="A11" s="46">
        <f>ROW()</f>
        <v>11</v>
      </c>
      <c r="B11" s="470"/>
      <c r="C11" s="471"/>
      <c r="D11" s="471"/>
      <c r="E11" s="472"/>
      <c r="F11" s="404" t="s">
        <v>660</v>
      </c>
      <c r="G11" s="405"/>
      <c r="H11" s="405"/>
      <c r="I11" s="405"/>
      <c r="J11" s="405"/>
      <c r="K11" s="405"/>
      <c r="L11" s="405"/>
      <c r="M11" s="405"/>
      <c r="N11" s="405"/>
      <c r="O11" s="405"/>
      <c r="P11" s="405"/>
      <c r="Q11" s="405"/>
      <c r="R11" s="405"/>
      <c r="S11" s="405"/>
      <c r="T11" s="405"/>
      <c r="U11" s="637" t="s">
        <v>106</v>
      </c>
      <c r="V11" s="637"/>
      <c r="W11" s="637"/>
      <c r="X11" s="637"/>
      <c r="Y11" s="637"/>
      <c r="Z11" s="637"/>
      <c r="AA11" s="637"/>
      <c r="AB11" s="412" t="str">
        <f>IF(units="Select","",AT11)</f>
        <v/>
      </c>
      <c r="AC11" s="412"/>
      <c r="AD11" s="503"/>
      <c r="AE11" s="603" t="str">
        <f>IF(U11="Lubricated","Advise lubrication","")</f>
        <v/>
      </c>
      <c r="AF11" s="604"/>
      <c r="AG11" s="604"/>
      <c r="AH11" s="604"/>
      <c r="AI11" s="604"/>
      <c r="AJ11" s="604"/>
      <c r="AK11" s="604"/>
      <c r="AL11" s="605"/>
      <c r="AM11" s="613"/>
      <c r="AQ11" s="114" t="s">
        <v>33</v>
      </c>
      <c r="AR11" s="353" t="s">
        <v>48</v>
      </c>
      <c r="AS11" s="353" t="s">
        <v>47</v>
      </c>
      <c r="AT11" s="115" t="str">
        <f>IF(units=unit_usc,AS11,AR11)</f>
        <v>°C</v>
      </c>
      <c r="AU11" s="167"/>
      <c r="AV11" s="167"/>
      <c r="AW11" s="167"/>
      <c r="AX11" s="167"/>
      <c r="AY11" s="167"/>
      <c r="AZ11" s="167"/>
      <c r="BA11" s="167"/>
      <c r="BB11" s="167"/>
      <c r="BC11" s="167"/>
      <c r="BD11" s="167"/>
      <c r="BE11" s="167"/>
      <c r="BF11" s="167"/>
      <c r="BG11" s="167"/>
      <c r="BH11" s="167"/>
      <c r="BI11" s="168"/>
      <c r="BJ11" s="168"/>
      <c r="BK11" s="168"/>
      <c r="BL11" s="209"/>
      <c r="BM11" s="209"/>
      <c r="BN11" s="209"/>
      <c r="BO11" s="10"/>
      <c r="BP11" s="10"/>
    </row>
    <row r="12" spans="1:68" ht="13.5" customHeight="1" x14ac:dyDescent="0.2">
      <c r="A12" s="46">
        <f>ROW()</f>
        <v>12</v>
      </c>
      <c r="B12" s="470"/>
      <c r="C12" s="471"/>
      <c r="D12" s="471"/>
      <c r="E12" s="472"/>
      <c r="F12" s="404" t="s">
        <v>661</v>
      </c>
      <c r="G12" s="405"/>
      <c r="H12" s="405"/>
      <c r="I12" s="405"/>
      <c r="J12" s="405"/>
      <c r="K12" s="405"/>
      <c r="L12" s="405"/>
      <c r="M12" s="405"/>
      <c r="N12" s="405"/>
      <c r="O12" s="405"/>
      <c r="P12" s="405"/>
      <c r="Q12" s="405"/>
      <c r="R12" s="405"/>
      <c r="S12" s="405"/>
      <c r="T12" s="405"/>
      <c r="U12" s="637" t="s">
        <v>106</v>
      </c>
      <c r="V12" s="637"/>
      <c r="W12" s="637"/>
      <c r="X12" s="637"/>
      <c r="Y12" s="637"/>
      <c r="Z12" s="637"/>
      <c r="AA12" s="637"/>
      <c r="AB12" s="412" t="str">
        <f>IF(units="Select","",AT12)</f>
        <v/>
      </c>
      <c r="AC12" s="412"/>
      <c r="AD12" s="503"/>
      <c r="AE12" s="603"/>
      <c r="AF12" s="604"/>
      <c r="AG12" s="604"/>
      <c r="AH12" s="604"/>
      <c r="AI12" s="604"/>
      <c r="AJ12" s="604"/>
      <c r="AK12" s="604"/>
      <c r="AL12" s="605"/>
      <c r="AM12" s="613"/>
      <c r="AQ12" s="184"/>
      <c r="AR12" s="305" t="s">
        <v>48</v>
      </c>
      <c r="AS12" s="305" t="s">
        <v>47</v>
      </c>
      <c r="AT12" s="115" t="str">
        <f>IF(units=unit_usc,AS12,AR12)</f>
        <v>°C</v>
      </c>
      <c r="AU12" s="167"/>
      <c r="AV12" s="167"/>
      <c r="AW12" s="167"/>
      <c r="AX12" s="167"/>
      <c r="AY12" s="167"/>
      <c r="AZ12" s="167"/>
      <c r="BA12" s="167"/>
      <c r="BB12" s="167"/>
      <c r="BC12" s="167"/>
      <c r="BD12" s="167"/>
      <c r="BE12" s="167"/>
      <c r="BF12" s="167"/>
      <c r="BG12" s="167"/>
      <c r="BH12" s="167"/>
      <c r="BI12" s="168"/>
      <c r="BJ12" s="168"/>
      <c r="BK12" s="168"/>
      <c r="BL12" s="209"/>
      <c r="BM12" s="209"/>
      <c r="BN12" s="209"/>
      <c r="BO12" s="10"/>
      <c r="BP12" s="10"/>
    </row>
    <row r="13" spans="1:68" ht="13.5" customHeight="1" x14ac:dyDescent="0.2">
      <c r="A13" s="46">
        <f>ROW()</f>
        <v>13</v>
      </c>
      <c r="B13" s="470"/>
      <c r="C13" s="471"/>
      <c r="D13" s="471"/>
      <c r="E13" s="472"/>
      <c r="F13" s="404" t="s">
        <v>662</v>
      </c>
      <c r="G13" s="405"/>
      <c r="H13" s="405"/>
      <c r="I13" s="405"/>
      <c r="J13" s="405"/>
      <c r="K13" s="405"/>
      <c r="L13" s="405"/>
      <c r="M13" s="405"/>
      <c r="N13" s="405"/>
      <c r="O13" s="405"/>
      <c r="P13" s="405"/>
      <c r="Q13" s="405"/>
      <c r="R13" s="405"/>
      <c r="S13" s="405"/>
      <c r="T13" s="405"/>
      <c r="U13" s="637" t="s">
        <v>106</v>
      </c>
      <c r="V13" s="637"/>
      <c r="W13" s="637"/>
      <c r="X13" s="637"/>
      <c r="Y13" s="637"/>
      <c r="Z13" s="637"/>
      <c r="AA13" s="637"/>
      <c r="AB13" s="412" t="str">
        <f>IF(units="Select","",AT13)</f>
        <v/>
      </c>
      <c r="AC13" s="412"/>
      <c r="AD13" s="503"/>
      <c r="AE13" s="603"/>
      <c r="AF13" s="604"/>
      <c r="AG13" s="604"/>
      <c r="AH13" s="604"/>
      <c r="AI13" s="604"/>
      <c r="AJ13" s="604"/>
      <c r="AK13" s="604"/>
      <c r="AL13" s="605"/>
      <c r="AM13" s="613"/>
      <c r="AQ13" s="186"/>
      <c r="AR13" s="174" t="s">
        <v>56</v>
      </c>
      <c r="AS13" s="162" t="s">
        <v>55</v>
      </c>
      <c r="AT13" s="115" t="str">
        <f>IF(units=unit_usc,AS13,AR13)</f>
        <v>kW</v>
      </c>
      <c r="AU13" s="167"/>
      <c r="AV13" s="167"/>
      <c r="AW13" s="167"/>
      <c r="AX13" s="167"/>
      <c r="AY13" s="167"/>
      <c r="AZ13" s="167"/>
      <c r="BA13" s="167"/>
      <c r="BB13" s="167"/>
      <c r="BC13" s="167"/>
      <c r="BD13" s="167"/>
      <c r="BE13" s="167"/>
      <c r="BF13" s="167"/>
      <c r="BG13" s="167"/>
      <c r="BH13" s="167"/>
      <c r="BI13" s="168"/>
      <c r="BJ13" s="168"/>
      <c r="BK13" s="168"/>
      <c r="BL13" s="209"/>
      <c r="BM13" s="209"/>
      <c r="BN13" s="209"/>
      <c r="BO13" s="10"/>
      <c r="BP13" s="10"/>
    </row>
    <row r="14" spans="1:68" ht="13.5" customHeight="1" x14ac:dyDescent="0.2">
      <c r="A14" s="46">
        <f>ROW()</f>
        <v>14</v>
      </c>
      <c r="B14" s="470"/>
      <c r="C14" s="471"/>
      <c r="D14" s="471"/>
      <c r="E14" s="472"/>
      <c r="F14" s="404" t="s">
        <v>496</v>
      </c>
      <c r="G14" s="405"/>
      <c r="H14" s="405"/>
      <c r="I14" s="405"/>
      <c r="J14" s="405"/>
      <c r="K14" s="405"/>
      <c r="L14" s="405"/>
      <c r="M14" s="405"/>
      <c r="N14" s="405"/>
      <c r="O14" s="405"/>
      <c r="P14" s="405"/>
      <c r="Q14" s="405"/>
      <c r="R14" s="405"/>
      <c r="S14" s="405"/>
      <c r="T14" s="405"/>
      <c r="U14" s="637" t="s">
        <v>106</v>
      </c>
      <c r="V14" s="637"/>
      <c r="W14" s="637"/>
      <c r="X14" s="637"/>
      <c r="Y14" s="637"/>
      <c r="Z14" s="637"/>
      <c r="AA14" s="637"/>
      <c r="AB14" s="412" t="str">
        <f>IF(units="Select","",AT14)</f>
        <v/>
      </c>
      <c r="AC14" s="412"/>
      <c r="AD14" s="503"/>
      <c r="AE14" s="603"/>
      <c r="AF14" s="604"/>
      <c r="AG14" s="604"/>
      <c r="AH14" s="604"/>
      <c r="AI14" s="604"/>
      <c r="AJ14" s="604"/>
      <c r="AK14" s="604"/>
      <c r="AL14" s="605"/>
      <c r="AM14" s="613"/>
      <c r="AQ14" s="186"/>
      <c r="AR14" s="174" t="s">
        <v>495</v>
      </c>
      <c r="AS14" s="162" t="s">
        <v>295</v>
      </c>
      <c r="AT14" s="115" t="str">
        <f>IF(units=unit_usc,AS14,AR14)</f>
        <v>W/m²</v>
      </c>
      <c r="AU14" s="167"/>
      <c r="AV14" s="167"/>
      <c r="AW14" s="167"/>
      <c r="AX14" s="167"/>
      <c r="AY14" s="167"/>
      <c r="AZ14" s="167"/>
      <c r="BA14" s="167"/>
      <c r="BB14" s="167"/>
      <c r="BC14" s="167"/>
      <c r="BD14" s="167"/>
      <c r="BE14" s="167"/>
      <c r="BF14" s="167"/>
      <c r="BG14" s="167"/>
      <c r="BH14" s="167"/>
      <c r="BI14" s="168"/>
      <c r="BJ14" s="168"/>
      <c r="BK14" s="168"/>
      <c r="BL14" s="209"/>
      <c r="BM14" s="209"/>
      <c r="BN14" s="209"/>
      <c r="BO14" s="10"/>
      <c r="BP14" s="10"/>
    </row>
    <row r="15" spans="1:68" ht="13.5" customHeight="1" x14ac:dyDescent="0.2">
      <c r="A15" s="46">
        <f>ROW()</f>
        <v>15</v>
      </c>
      <c r="B15" s="470"/>
      <c r="C15" s="471"/>
      <c r="D15" s="471"/>
      <c r="E15" s="472"/>
      <c r="F15" s="404" t="s">
        <v>587</v>
      </c>
      <c r="G15" s="405"/>
      <c r="H15" s="405"/>
      <c r="I15" s="405"/>
      <c r="J15" s="405"/>
      <c r="K15" s="405"/>
      <c r="L15" s="405"/>
      <c r="M15" s="405"/>
      <c r="N15" s="405"/>
      <c r="O15" s="405"/>
      <c r="P15" s="405"/>
      <c r="Q15" s="405"/>
      <c r="R15" s="405"/>
      <c r="S15" s="405"/>
      <c r="T15" s="405"/>
      <c r="U15" s="637" t="s">
        <v>106</v>
      </c>
      <c r="V15" s="637"/>
      <c r="W15" s="637"/>
      <c r="X15" s="637"/>
      <c r="Y15" s="637"/>
      <c r="Z15" s="637"/>
      <c r="AA15" s="637"/>
      <c r="AB15" s="506" t="s">
        <v>654</v>
      </c>
      <c r="AC15" s="435"/>
      <c r="AD15" s="436"/>
      <c r="AE15" s="603"/>
      <c r="AF15" s="604"/>
      <c r="AG15" s="604"/>
      <c r="AH15" s="604"/>
      <c r="AI15" s="604"/>
      <c r="AJ15" s="604"/>
      <c r="AK15" s="604"/>
      <c r="AL15" s="605"/>
      <c r="AM15" s="613"/>
      <c r="AQ15" s="360"/>
      <c r="AR15" s="272"/>
      <c r="AS15" s="354"/>
      <c r="AT15" s="171"/>
      <c r="AU15" s="167"/>
      <c r="AV15" s="167"/>
      <c r="AW15" s="167"/>
      <c r="AX15" s="167"/>
      <c r="AY15" s="167"/>
      <c r="AZ15" s="167"/>
      <c r="BA15" s="167"/>
      <c r="BB15" s="167"/>
      <c r="BC15" s="167"/>
      <c r="BD15" s="167"/>
      <c r="BE15" s="167"/>
      <c r="BF15" s="167"/>
      <c r="BG15" s="167"/>
      <c r="BH15" s="167"/>
      <c r="BI15" s="168"/>
      <c r="BJ15" s="168"/>
      <c r="BK15" s="168"/>
      <c r="BL15" s="209"/>
      <c r="BM15" s="209"/>
      <c r="BN15" s="209"/>
      <c r="BO15" s="10"/>
      <c r="BP15" s="10"/>
    </row>
    <row r="16" spans="1:68" ht="13.5" customHeight="1" x14ac:dyDescent="0.2">
      <c r="A16" s="46">
        <f>ROW()</f>
        <v>16</v>
      </c>
      <c r="B16" s="470"/>
      <c r="C16" s="471"/>
      <c r="D16" s="471"/>
      <c r="E16" s="472"/>
      <c r="F16" s="404" t="s">
        <v>655</v>
      </c>
      <c r="G16" s="405"/>
      <c r="H16" s="405"/>
      <c r="I16" s="405"/>
      <c r="J16" s="405"/>
      <c r="K16" s="405"/>
      <c r="L16" s="405"/>
      <c r="M16" s="405"/>
      <c r="N16" s="405"/>
      <c r="O16" s="405"/>
      <c r="P16" s="405"/>
      <c r="Q16" s="405"/>
      <c r="R16" s="405"/>
      <c r="S16" s="405"/>
      <c r="T16" s="405"/>
      <c r="U16" s="658" t="s">
        <v>666</v>
      </c>
      <c r="V16" s="658"/>
      <c r="W16" s="658"/>
      <c r="X16" s="658"/>
      <c r="Y16" s="658"/>
      <c r="Z16" s="658"/>
      <c r="AA16" s="658"/>
      <c r="AB16" s="658"/>
      <c r="AC16" s="658"/>
      <c r="AD16" s="659"/>
      <c r="AE16" s="603"/>
      <c r="AF16" s="604"/>
      <c r="AG16" s="604"/>
      <c r="AH16" s="604"/>
      <c r="AI16" s="604"/>
      <c r="AJ16" s="604"/>
      <c r="AK16" s="604"/>
      <c r="AL16" s="605"/>
      <c r="AM16" s="613"/>
      <c r="AQ16" s="114" t="s">
        <v>33</v>
      </c>
      <c r="AR16" s="174" t="s">
        <v>666</v>
      </c>
      <c r="AS16" s="162" t="s">
        <v>663</v>
      </c>
      <c r="AT16" s="179"/>
      <c r="AU16" s="167"/>
      <c r="AV16" s="167"/>
      <c r="AW16" s="167"/>
      <c r="AX16" s="167"/>
      <c r="AY16" s="167"/>
      <c r="AZ16" s="167"/>
      <c r="BA16" s="167"/>
      <c r="BB16" s="167"/>
      <c r="BC16" s="167"/>
      <c r="BD16" s="167"/>
      <c r="BE16" s="167"/>
      <c r="BF16" s="167"/>
      <c r="BG16" s="167"/>
      <c r="BH16" s="167"/>
      <c r="BI16" s="168"/>
      <c r="BJ16" s="168"/>
      <c r="BK16" s="168"/>
      <c r="BL16" s="209"/>
      <c r="BM16" s="209"/>
      <c r="BN16" s="209"/>
      <c r="BO16" s="10"/>
      <c r="BP16" s="10"/>
    </row>
    <row r="17" spans="1:68" ht="13.5" customHeight="1" x14ac:dyDescent="0.2">
      <c r="A17" s="46">
        <f>ROW()</f>
        <v>17</v>
      </c>
      <c r="B17" s="470"/>
      <c r="C17" s="471"/>
      <c r="D17" s="471"/>
      <c r="E17" s="472"/>
      <c r="F17" s="404" t="s">
        <v>656</v>
      </c>
      <c r="G17" s="405"/>
      <c r="H17" s="405"/>
      <c r="I17" s="405"/>
      <c r="J17" s="405"/>
      <c r="K17" s="405"/>
      <c r="L17" s="405"/>
      <c r="M17" s="405"/>
      <c r="N17" s="405"/>
      <c r="O17" s="405"/>
      <c r="P17" s="405"/>
      <c r="Q17" s="405"/>
      <c r="R17" s="405"/>
      <c r="S17" s="405"/>
      <c r="T17" s="405"/>
      <c r="U17" s="641" t="s">
        <v>106</v>
      </c>
      <c r="V17" s="658"/>
      <c r="W17" s="658"/>
      <c r="X17" s="658"/>
      <c r="Y17" s="658"/>
      <c r="Z17" s="658"/>
      <c r="AA17" s="658"/>
      <c r="AB17" s="658"/>
      <c r="AC17" s="658"/>
      <c r="AD17" s="659"/>
      <c r="AE17" s="603"/>
      <c r="AF17" s="604"/>
      <c r="AG17" s="604"/>
      <c r="AH17" s="604"/>
      <c r="AI17" s="604"/>
      <c r="AJ17" s="604"/>
      <c r="AK17" s="604"/>
      <c r="AL17" s="605"/>
      <c r="AM17" s="613"/>
      <c r="AQ17" s="171"/>
      <c r="AR17" s="335"/>
      <c r="AS17" s="172"/>
      <c r="AT17" s="167"/>
      <c r="AU17" s="167"/>
      <c r="AV17" s="167"/>
      <c r="AW17" s="167"/>
      <c r="AX17" s="167"/>
      <c r="AY17" s="167"/>
      <c r="AZ17" s="167"/>
      <c r="BA17" s="167"/>
      <c r="BB17" s="167"/>
      <c r="BC17" s="167"/>
      <c r="BD17" s="167"/>
      <c r="BE17" s="167"/>
      <c r="BF17" s="167"/>
      <c r="BG17" s="167"/>
      <c r="BH17" s="167"/>
      <c r="BI17" s="168"/>
      <c r="BJ17" s="168"/>
      <c r="BK17" s="168"/>
      <c r="BL17" s="209"/>
      <c r="BM17" s="209"/>
      <c r="BN17" s="209"/>
      <c r="BO17" s="10"/>
      <c r="BP17" s="10"/>
    </row>
    <row r="18" spans="1:68" ht="13.5" customHeight="1" x14ac:dyDescent="0.2">
      <c r="A18" s="46">
        <f>ROW()</f>
        <v>18</v>
      </c>
      <c r="B18" s="470"/>
      <c r="C18" s="471"/>
      <c r="D18" s="471"/>
      <c r="E18" s="472"/>
      <c r="F18" s="404" t="s">
        <v>425</v>
      </c>
      <c r="G18" s="405"/>
      <c r="H18" s="405"/>
      <c r="I18" s="405"/>
      <c r="J18" s="405"/>
      <c r="K18" s="405"/>
      <c r="L18" s="405"/>
      <c r="M18" s="405"/>
      <c r="N18" s="405"/>
      <c r="O18" s="405"/>
      <c r="P18" s="405"/>
      <c r="Q18" s="405"/>
      <c r="R18" s="405"/>
      <c r="S18" s="405"/>
      <c r="T18" s="405"/>
      <c r="U18" s="637" t="s">
        <v>106</v>
      </c>
      <c r="V18" s="637"/>
      <c r="W18" s="637"/>
      <c r="X18" s="637"/>
      <c r="Y18" s="637"/>
      <c r="Z18" s="637"/>
      <c r="AA18" s="637"/>
      <c r="AB18" s="637"/>
      <c r="AC18" s="637"/>
      <c r="AD18" s="650"/>
      <c r="AE18" s="603"/>
      <c r="AF18" s="604"/>
      <c r="AG18" s="604"/>
      <c r="AH18" s="604"/>
      <c r="AI18" s="604"/>
      <c r="AJ18" s="604"/>
      <c r="AK18" s="604"/>
      <c r="AL18" s="605"/>
      <c r="AM18" s="613"/>
      <c r="AQ18" s="360"/>
      <c r="AR18" s="253"/>
      <c r="AS18" s="188"/>
      <c r="AT18" s="167"/>
      <c r="AU18" s="167"/>
      <c r="AV18" s="167"/>
      <c r="AW18" s="167"/>
      <c r="AX18" s="167"/>
      <c r="AY18" s="167"/>
      <c r="AZ18" s="167"/>
      <c r="BA18" s="167"/>
      <c r="BB18" s="167"/>
      <c r="BC18" s="167"/>
      <c r="BD18" s="167"/>
      <c r="BE18" s="167"/>
      <c r="BF18" s="167"/>
      <c r="BG18" s="167"/>
      <c r="BH18" s="167"/>
      <c r="BI18" s="168"/>
      <c r="BJ18" s="168"/>
      <c r="BK18" s="168"/>
      <c r="BL18" s="209"/>
      <c r="BM18" s="209"/>
      <c r="BN18" s="209"/>
      <c r="BO18" s="10"/>
      <c r="BP18" s="10"/>
    </row>
    <row r="19" spans="1:68" ht="13.5" customHeight="1" x14ac:dyDescent="0.2">
      <c r="A19" s="46">
        <f>ROW()</f>
        <v>19</v>
      </c>
      <c r="B19" s="470"/>
      <c r="C19" s="471"/>
      <c r="D19" s="471"/>
      <c r="E19" s="472"/>
      <c r="F19" s="404" t="s">
        <v>668</v>
      </c>
      <c r="G19" s="405"/>
      <c r="H19" s="405"/>
      <c r="I19" s="405"/>
      <c r="J19" s="405"/>
      <c r="K19" s="405"/>
      <c r="L19" s="405"/>
      <c r="M19" s="405"/>
      <c r="N19" s="405"/>
      <c r="O19" s="405"/>
      <c r="P19" s="405"/>
      <c r="Q19" s="405"/>
      <c r="R19" s="405"/>
      <c r="S19" s="405"/>
      <c r="T19" s="405"/>
      <c r="U19" s="637" t="s">
        <v>33</v>
      </c>
      <c r="V19" s="637"/>
      <c r="W19" s="637"/>
      <c r="X19" s="637"/>
      <c r="Y19" s="637"/>
      <c r="Z19" s="637"/>
      <c r="AA19" s="637"/>
      <c r="AB19" s="637"/>
      <c r="AC19" s="637"/>
      <c r="AD19" s="650"/>
      <c r="AE19" s="603"/>
      <c r="AF19" s="604"/>
      <c r="AG19" s="604"/>
      <c r="AH19" s="604"/>
      <c r="AI19" s="604"/>
      <c r="AJ19" s="604"/>
      <c r="AK19" s="604"/>
      <c r="AL19" s="605"/>
      <c r="AM19" s="613"/>
      <c r="AQ19" s="114" t="s">
        <v>33</v>
      </c>
      <c r="AR19" s="174" t="s">
        <v>27</v>
      </c>
      <c r="AS19" s="162" t="s">
        <v>28</v>
      </c>
      <c r="AT19" s="167"/>
      <c r="AU19" s="167"/>
      <c r="AV19" s="167"/>
      <c r="AW19" s="167"/>
      <c r="AX19" s="167"/>
      <c r="AY19" s="167"/>
      <c r="AZ19" s="167"/>
      <c r="BA19" s="167"/>
      <c r="BB19" s="167"/>
      <c r="BC19" s="167"/>
      <c r="BD19" s="167"/>
      <c r="BE19" s="167"/>
      <c r="BF19" s="167"/>
      <c r="BG19" s="167"/>
      <c r="BH19" s="167"/>
      <c r="BI19" s="168"/>
      <c r="BJ19" s="168"/>
      <c r="BK19" s="168"/>
      <c r="BL19" s="209"/>
      <c r="BM19" s="209"/>
      <c r="BN19" s="209"/>
      <c r="BO19" s="10"/>
      <c r="BP19" s="10"/>
    </row>
    <row r="20" spans="1:68" s="35" customFormat="1" ht="13.5" customHeight="1" x14ac:dyDescent="0.2">
      <c r="A20" s="46">
        <f>ROW()</f>
        <v>20</v>
      </c>
      <c r="B20" s="470"/>
      <c r="C20" s="471"/>
      <c r="D20" s="471"/>
      <c r="E20" s="472"/>
      <c r="F20" s="404" t="s">
        <v>419</v>
      </c>
      <c r="G20" s="405"/>
      <c r="H20" s="405"/>
      <c r="I20" s="405"/>
      <c r="J20" s="405"/>
      <c r="K20" s="405"/>
      <c r="L20" s="405"/>
      <c r="M20" s="405"/>
      <c r="N20" s="405"/>
      <c r="O20" s="405"/>
      <c r="P20" s="405"/>
      <c r="Q20" s="405"/>
      <c r="R20" s="405"/>
      <c r="S20" s="405"/>
      <c r="T20" s="405"/>
      <c r="U20" s="646" t="s">
        <v>106</v>
      </c>
      <c r="V20" s="637"/>
      <c r="W20" s="637"/>
      <c r="X20" s="637"/>
      <c r="Y20" s="637"/>
      <c r="Z20" s="637"/>
      <c r="AA20" s="637"/>
      <c r="AB20" s="637"/>
      <c r="AC20" s="637"/>
      <c r="AD20" s="650"/>
      <c r="AE20" s="603"/>
      <c r="AF20" s="604"/>
      <c r="AG20" s="604"/>
      <c r="AH20" s="604"/>
      <c r="AI20" s="604"/>
      <c r="AJ20" s="604"/>
      <c r="AK20" s="604"/>
      <c r="AL20" s="605"/>
      <c r="AM20" s="613"/>
      <c r="AO20" s="20"/>
      <c r="AQ20" s="171"/>
      <c r="AR20" s="335"/>
      <c r="AS20" s="172"/>
      <c r="AT20" s="167"/>
      <c r="AU20" s="167"/>
      <c r="AV20" s="167"/>
      <c r="AW20" s="167"/>
      <c r="AX20" s="167"/>
      <c r="AY20" s="167"/>
      <c r="AZ20" s="167"/>
      <c r="BA20" s="167"/>
      <c r="BB20" s="167"/>
      <c r="BC20" s="167"/>
      <c r="BD20" s="167"/>
      <c r="BE20" s="167"/>
      <c r="BF20" s="167"/>
      <c r="BG20" s="167"/>
      <c r="BH20" s="167"/>
      <c r="BI20" s="168"/>
      <c r="BJ20" s="168"/>
      <c r="BK20" s="168"/>
      <c r="BL20" s="209"/>
      <c r="BM20" s="209"/>
      <c r="BN20" s="209"/>
      <c r="BO20" s="10"/>
      <c r="BP20" s="10"/>
    </row>
    <row r="21" spans="1:68" s="35" customFormat="1" ht="13.5" customHeight="1" x14ac:dyDescent="0.2">
      <c r="A21" s="46">
        <f>ROW()</f>
        <v>21</v>
      </c>
      <c r="B21" s="302"/>
      <c r="C21" s="303"/>
      <c r="D21" s="303"/>
      <c r="E21" s="304"/>
      <c r="F21" s="404" t="s">
        <v>623</v>
      </c>
      <c r="G21" s="405"/>
      <c r="H21" s="405"/>
      <c r="I21" s="405"/>
      <c r="J21" s="405"/>
      <c r="K21" s="405"/>
      <c r="L21" s="405"/>
      <c r="M21" s="405"/>
      <c r="N21" s="405"/>
      <c r="O21" s="405"/>
      <c r="P21" s="405"/>
      <c r="Q21" s="405"/>
      <c r="R21" s="405"/>
      <c r="S21" s="405"/>
      <c r="T21" s="405"/>
      <c r="U21" s="646" t="s">
        <v>625</v>
      </c>
      <c r="V21" s="646"/>
      <c r="W21" s="646"/>
      <c r="X21" s="646"/>
      <c r="Y21" s="646"/>
      <c r="Z21" s="646"/>
      <c r="AA21" s="646"/>
      <c r="AB21" s="646"/>
      <c r="AC21" s="646"/>
      <c r="AD21" s="661"/>
      <c r="AE21" s="603"/>
      <c r="AF21" s="604"/>
      <c r="AG21" s="604"/>
      <c r="AH21" s="604"/>
      <c r="AI21" s="604"/>
      <c r="AJ21" s="604"/>
      <c r="AK21" s="604"/>
      <c r="AL21" s="605"/>
      <c r="AM21" s="613"/>
      <c r="AO21" s="20"/>
      <c r="AQ21" s="162" t="s">
        <v>33</v>
      </c>
      <c r="AR21" s="248" t="s">
        <v>625</v>
      </c>
      <c r="AS21" s="162" t="s">
        <v>624</v>
      </c>
      <c r="AT21" s="167"/>
      <c r="AU21" s="167"/>
      <c r="AV21" s="167"/>
      <c r="AW21" s="167"/>
      <c r="AX21" s="167"/>
      <c r="AY21" s="167"/>
      <c r="AZ21" s="167"/>
      <c r="BA21" s="167"/>
      <c r="BB21" s="167"/>
      <c r="BC21" s="167"/>
      <c r="BD21" s="167"/>
      <c r="BE21" s="167"/>
      <c r="BF21" s="167"/>
      <c r="BG21" s="167"/>
      <c r="BH21" s="167"/>
      <c r="BI21" s="168"/>
      <c r="BJ21" s="168"/>
      <c r="BK21" s="168"/>
      <c r="BL21" s="209"/>
      <c r="BM21" s="209"/>
      <c r="BN21" s="209"/>
      <c r="BO21" s="10"/>
      <c r="BP21" s="10"/>
    </row>
    <row r="22" spans="1:68" ht="13.5" customHeight="1" x14ac:dyDescent="0.2">
      <c r="A22" s="46">
        <f>ROW()</f>
        <v>22</v>
      </c>
      <c r="B22" s="470"/>
      <c r="C22" s="471"/>
      <c r="D22" s="471"/>
      <c r="E22" s="472"/>
      <c r="F22" s="404" t="s">
        <v>473</v>
      </c>
      <c r="G22" s="405"/>
      <c r="H22" s="405"/>
      <c r="I22" s="405"/>
      <c r="J22" s="405"/>
      <c r="K22" s="405"/>
      <c r="L22" s="405"/>
      <c r="M22" s="405"/>
      <c r="N22" s="405"/>
      <c r="O22" s="405"/>
      <c r="P22" s="405"/>
      <c r="Q22" s="405"/>
      <c r="R22" s="405"/>
      <c r="S22" s="405"/>
      <c r="T22" s="405"/>
      <c r="U22" s="637" t="s">
        <v>33</v>
      </c>
      <c r="V22" s="637"/>
      <c r="W22" s="637"/>
      <c r="X22" s="637"/>
      <c r="Y22" s="637"/>
      <c r="Z22" s="637"/>
      <c r="AA22" s="637"/>
      <c r="AB22" s="637"/>
      <c r="AC22" s="637"/>
      <c r="AD22" s="650"/>
      <c r="AE22" s="603"/>
      <c r="AF22" s="604"/>
      <c r="AG22" s="604"/>
      <c r="AH22" s="604"/>
      <c r="AI22" s="604"/>
      <c r="AJ22" s="604"/>
      <c r="AK22" s="604"/>
      <c r="AL22" s="605"/>
      <c r="AM22" s="613"/>
      <c r="AQ22" s="163" t="s">
        <v>33</v>
      </c>
      <c r="AR22" s="174" t="s">
        <v>286</v>
      </c>
      <c r="AS22" s="162" t="s">
        <v>287</v>
      </c>
      <c r="AT22" s="162" t="s">
        <v>288</v>
      </c>
      <c r="AU22" s="182"/>
      <c r="AV22" s="210"/>
      <c r="AW22" s="178"/>
      <c r="AX22" s="167"/>
      <c r="AY22" s="167"/>
      <c r="AZ22" s="167"/>
      <c r="BA22" s="167"/>
      <c r="BB22" s="167"/>
      <c r="BC22" s="167"/>
      <c r="BD22" s="167"/>
      <c r="BE22" s="167"/>
      <c r="BF22" s="167"/>
      <c r="BG22" s="167"/>
      <c r="BH22" s="167"/>
      <c r="BI22" s="168"/>
      <c r="BJ22" s="168"/>
      <c r="BK22" s="168"/>
      <c r="BL22" s="209"/>
      <c r="BM22" s="209"/>
      <c r="BN22" s="209"/>
      <c r="BO22" s="10"/>
      <c r="BP22" s="10"/>
    </row>
    <row r="23" spans="1:68" s="35" customFormat="1" ht="13.5" customHeight="1" x14ac:dyDescent="0.2">
      <c r="A23" s="46">
        <f>ROW()</f>
        <v>23</v>
      </c>
      <c r="B23" s="470"/>
      <c r="C23" s="471"/>
      <c r="D23" s="471"/>
      <c r="E23" s="472"/>
      <c r="F23" s="404" t="s">
        <v>474</v>
      </c>
      <c r="G23" s="405"/>
      <c r="H23" s="405"/>
      <c r="I23" s="405"/>
      <c r="J23" s="405"/>
      <c r="K23" s="405"/>
      <c r="L23" s="405"/>
      <c r="M23" s="405"/>
      <c r="N23" s="405"/>
      <c r="O23" s="405"/>
      <c r="P23" s="405"/>
      <c r="Q23" s="405"/>
      <c r="R23" s="405"/>
      <c r="S23" s="405"/>
      <c r="T23" s="405"/>
      <c r="U23" s="637" t="s">
        <v>33</v>
      </c>
      <c r="V23" s="637"/>
      <c r="W23" s="637"/>
      <c r="X23" s="637"/>
      <c r="Y23" s="637"/>
      <c r="Z23" s="637"/>
      <c r="AA23" s="637"/>
      <c r="AB23" s="637"/>
      <c r="AC23" s="637"/>
      <c r="AD23" s="650"/>
      <c r="AE23" s="603"/>
      <c r="AF23" s="604"/>
      <c r="AG23" s="604"/>
      <c r="AH23" s="604"/>
      <c r="AI23" s="604"/>
      <c r="AJ23" s="604"/>
      <c r="AK23" s="604"/>
      <c r="AL23" s="605"/>
      <c r="AM23" s="613"/>
      <c r="AO23" s="20"/>
      <c r="AQ23" s="114" t="s">
        <v>33</v>
      </c>
      <c r="AR23" s="174" t="s">
        <v>27</v>
      </c>
      <c r="AS23" s="162" t="s">
        <v>28</v>
      </c>
      <c r="AT23" s="178"/>
      <c r="AU23" s="167"/>
      <c r="AV23" s="210"/>
      <c r="AW23" s="178"/>
      <c r="AX23" s="167"/>
      <c r="AY23" s="167"/>
      <c r="AZ23" s="167"/>
      <c r="BA23" s="167"/>
      <c r="BB23" s="167"/>
      <c r="BC23" s="167"/>
      <c r="BD23" s="167"/>
      <c r="BE23" s="167"/>
      <c r="BF23" s="167"/>
      <c r="BG23" s="167"/>
      <c r="BH23" s="167"/>
      <c r="BI23" s="168"/>
      <c r="BJ23" s="168"/>
      <c r="BK23" s="168"/>
      <c r="BL23" s="209"/>
      <c r="BM23" s="209"/>
      <c r="BN23" s="209"/>
      <c r="BO23" s="10"/>
      <c r="BP23" s="10"/>
    </row>
    <row r="24" spans="1:68" ht="13.5" customHeight="1" x14ac:dyDescent="0.2">
      <c r="A24" s="46">
        <f>ROW()</f>
        <v>24</v>
      </c>
      <c r="B24" s="470"/>
      <c r="C24" s="471"/>
      <c r="D24" s="471"/>
      <c r="E24" s="472"/>
      <c r="F24" s="404" t="s">
        <v>475</v>
      </c>
      <c r="G24" s="405"/>
      <c r="H24" s="405"/>
      <c r="I24" s="405"/>
      <c r="J24" s="405"/>
      <c r="K24" s="405"/>
      <c r="L24" s="405"/>
      <c r="M24" s="405"/>
      <c r="N24" s="405"/>
      <c r="O24" s="405"/>
      <c r="P24" s="405"/>
      <c r="Q24" s="405"/>
      <c r="R24" s="405"/>
      <c r="S24" s="405"/>
      <c r="T24" s="405"/>
      <c r="U24" s="637" t="s">
        <v>33</v>
      </c>
      <c r="V24" s="637"/>
      <c r="W24" s="637"/>
      <c r="X24" s="637"/>
      <c r="Y24" s="637"/>
      <c r="Z24" s="637"/>
      <c r="AA24" s="637"/>
      <c r="AB24" s="637"/>
      <c r="AC24" s="637"/>
      <c r="AD24" s="650"/>
      <c r="AE24" s="603"/>
      <c r="AF24" s="604"/>
      <c r="AG24" s="604"/>
      <c r="AH24" s="604"/>
      <c r="AI24" s="604"/>
      <c r="AJ24" s="604"/>
      <c r="AK24" s="604"/>
      <c r="AL24" s="605"/>
      <c r="AM24" s="613"/>
      <c r="AQ24" s="114" t="s">
        <v>33</v>
      </c>
      <c r="AR24" s="174" t="s">
        <v>285</v>
      </c>
      <c r="AS24" s="162" t="s">
        <v>286</v>
      </c>
      <c r="AT24" s="167"/>
      <c r="AU24" s="167"/>
      <c r="AV24" s="167"/>
      <c r="AW24" s="167"/>
      <c r="AX24" s="167"/>
      <c r="AY24" s="167"/>
      <c r="AZ24" s="167"/>
      <c r="BA24" s="167"/>
      <c r="BB24" s="167"/>
      <c r="BC24" s="167"/>
      <c r="BD24" s="167"/>
      <c r="BE24" s="167"/>
      <c r="BF24" s="167"/>
      <c r="BG24" s="167"/>
      <c r="BH24" s="167"/>
      <c r="BI24" s="168"/>
      <c r="BJ24" s="168"/>
      <c r="BK24" s="168"/>
      <c r="BL24" s="209"/>
      <c r="BM24" s="209"/>
      <c r="BN24" s="209"/>
      <c r="BO24" s="10"/>
      <c r="BP24" s="10"/>
    </row>
    <row r="25" spans="1:68" ht="13.5" customHeight="1" x14ac:dyDescent="0.2">
      <c r="A25" s="46">
        <f>ROW()</f>
        <v>25</v>
      </c>
      <c r="B25" s="470"/>
      <c r="C25" s="471"/>
      <c r="D25" s="471"/>
      <c r="E25" s="472"/>
      <c r="F25" s="407" t="s">
        <v>494</v>
      </c>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9"/>
      <c r="AE25" s="603"/>
      <c r="AF25" s="604"/>
      <c r="AG25" s="604"/>
      <c r="AH25" s="604"/>
      <c r="AI25" s="604"/>
      <c r="AJ25" s="604"/>
      <c r="AK25" s="604"/>
      <c r="AL25" s="605"/>
      <c r="AM25" s="613"/>
      <c r="AQ25" s="337"/>
      <c r="AR25" s="272"/>
      <c r="AS25" s="311"/>
      <c r="AT25" s="167"/>
      <c r="AU25" s="167"/>
      <c r="AV25" s="167"/>
      <c r="AW25" s="167"/>
      <c r="AX25" s="167"/>
      <c r="AY25" s="167"/>
      <c r="AZ25" s="167"/>
      <c r="BA25" s="167"/>
      <c r="BB25" s="167"/>
      <c r="BC25" s="167"/>
      <c r="BD25" s="167"/>
      <c r="BE25" s="167"/>
      <c r="BF25" s="167"/>
      <c r="BG25" s="167"/>
      <c r="BH25" s="167"/>
      <c r="BI25" s="168"/>
      <c r="BJ25" s="168"/>
      <c r="BK25" s="168"/>
      <c r="BL25" s="209"/>
      <c r="BM25" s="209"/>
      <c r="BN25" s="209"/>
      <c r="BO25" s="10"/>
      <c r="BP25" s="10"/>
    </row>
    <row r="26" spans="1:68" ht="13.5" customHeight="1" x14ac:dyDescent="0.2">
      <c r="A26" s="46">
        <f>ROW()</f>
        <v>26</v>
      </c>
      <c r="B26" s="470"/>
      <c r="C26" s="471"/>
      <c r="D26" s="471"/>
      <c r="E26" s="472"/>
      <c r="F26" s="404" t="s">
        <v>626</v>
      </c>
      <c r="G26" s="405"/>
      <c r="H26" s="405"/>
      <c r="I26" s="405"/>
      <c r="J26" s="405"/>
      <c r="K26" s="405"/>
      <c r="L26" s="405"/>
      <c r="M26" s="405"/>
      <c r="N26" s="405"/>
      <c r="O26" s="405"/>
      <c r="P26" s="405"/>
      <c r="Q26" s="405"/>
      <c r="R26" s="405"/>
      <c r="S26" s="405"/>
      <c r="T26" s="405"/>
      <c r="U26" s="637" t="s">
        <v>33</v>
      </c>
      <c r="V26" s="637"/>
      <c r="W26" s="637"/>
      <c r="X26" s="637"/>
      <c r="Y26" s="637"/>
      <c r="Z26" s="637"/>
      <c r="AA26" s="637"/>
      <c r="AB26" s="637"/>
      <c r="AC26" s="637"/>
      <c r="AD26" s="650"/>
      <c r="AE26" s="603"/>
      <c r="AF26" s="604"/>
      <c r="AG26" s="604"/>
      <c r="AH26" s="604"/>
      <c r="AI26" s="604"/>
      <c r="AJ26" s="604"/>
      <c r="AK26" s="604"/>
      <c r="AL26" s="605"/>
      <c r="AM26" s="613"/>
      <c r="AQ26" s="114" t="s">
        <v>33</v>
      </c>
      <c r="AR26" s="174" t="s">
        <v>271</v>
      </c>
      <c r="AS26" s="162" t="s">
        <v>268</v>
      </c>
      <c r="AT26" s="178"/>
      <c r="AU26" s="178"/>
      <c r="AV26" s="167"/>
      <c r="AW26" s="167"/>
      <c r="AX26" s="167"/>
      <c r="AY26" s="167"/>
      <c r="AZ26" s="167"/>
      <c r="BA26" s="167"/>
      <c r="BB26" s="167"/>
      <c r="BC26" s="167"/>
      <c r="BD26" s="167"/>
      <c r="BE26" s="167"/>
      <c r="BF26" s="167"/>
      <c r="BG26" s="167"/>
      <c r="BH26" s="167"/>
      <c r="BI26" s="168"/>
      <c r="BJ26" s="168"/>
      <c r="BK26" s="168"/>
      <c r="BL26" s="209"/>
      <c r="BM26" s="209"/>
      <c r="BN26" s="209"/>
      <c r="BO26" s="10"/>
      <c r="BP26" s="10"/>
    </row>
    <row r="27" spans="1:68" ht="13.5" customHeight="1" x14ac:dyDescent="0.2">
      <c r="A27" s="46">
        <f>ROW()</f>
        <v>27</v>
      </c>
      <c r="B27" s="470"/>
      <c r="C27" s="471"/>
      <c r="D27" s="471"/>
      <c r="E27" s="472"/>
      <c r="F27" s="404" t="s">
        <v>669</v>
      </c>
      <c r="G27" s="405"/>
      <c r="H27" s="405"/>
      <c r="I27" s="405"/>
      <c r="J27" s="405"/>
      <c r="K27" s="405"/>
      <c r="L27" s="405"/>
      <c r="M27" s="405"/>
      <c r="N27" s="405"/>
      <c r="O27" s="405"/>
      <c r="P27" s="405"/>
      <c r="Q27" s="405"/>
      <c r="R27" s="405"/>
      <c r="S27" s="405"/>
      <c r="T27" s="405"/>
      <c r="U27" s="637" t="s">
        <v>33</v>
      </c>
      <c r="V27" s="637"/>
      <c r="W27" s="637"/>
      <c r="X27" s="637"/>
      <c r="Y27" s="637"/>
      <c r="Z27" s="637"/>
      <c r="AA27" s="637"/>
      <c r="AB27" s="637"/>
      <c r="AC27" s="637"/>
      <c r="AD27" s="650"/>
      <c r="AE27" s="603"/>
      <c r="AF27" s="604"/>
      <c r="AG27" s="604"/>
      <c r="AH27" s="604"/>
      <c r="AI27" s="604"/>
      <c r="AJ27" s="604"/>
      <c r="AK27" s="604"/>
      <c r="AL27" s="605"/>
      <c r="AM27" s="613"/>
      <c r="AQ27" s="114" t="s">
        <v>33</v>
      </c>
      <c r="AR27" s="174" t="s">
        <v>269</v>
      </c>
      <c r="AS27" s="162" t="s">
        <v>270</v>
      </c>
      <c r="AT27" s="167"/>
      <c r="AU27" s="167"/>
      <c r="AV27" s="167"/>
      <c r="AW27" s="167"/>
      <c r="AX27" s="167"/>
      <c r="AY27" s="167"/>
      <c r="AZ27" s="167"/>
      <c r="BA27" s="167"/>
      <c r="BB27" s="167"/>
      <c r="BC27" s="167"/>
      <c r="BD27" s="167"/>
      <c r="BE27" s="167"/>
      <c r="BF27" s="167"/>
      <c r="BG27" s="167"/>
      <c r="BH27" s="167"/>
      <c r="BI27" s="168"/>
      <c r="BJ27" s="168"/>
      <c r="BK27" s="168"/>
      <c r="BL27" s="209"/>
      <c r="BM27" s="209"/>
      <c r="BN27" s="209"/>
      <c r="BO27" s="10"/>
      <c r="BP27" s="10"/>
    </row>
    <row r="28" spans="1:68" ht="13.5" customHeight="1" x14ac:dyDescent="0.2">
      <c r="A28" s="46">
        <f>ROW()</f>
        <v>28</v>
      </c>
      <c r="B28" s="470"/>
      <c r="C28" s="471"/>
      <c r="D28" s="471"/>
      <c r="E28" s="472"/>
      <c r="F28" s="404" t="s">
        <v>670</v>
      </c>
      <c r="G28" s="405"/>
      <c r="H28" s="405"/>
      <c r="I28" s="405"/>
      <c r="J28" s="405"/>
      <c r="K28" s="405"/>
      <c r="L28" s="405"/>
      <c r="M28" s="405"/>
      <c r="N28" s="405"/>
      <c r="O28" s="405"/>
      <c r="P28" s="405"/>
      <c r="Q28" s="405"/>
      <c r="R28" s="405"/>
      <c r="S28" s="405"/>
      <c r="T28" s="405"/>
      <c r="U28" s="637" t="s">
        <v>106</v>
      </c>
      <c r="V28" s="637"/>
      <c r="W28" s="637"/>
      <c r="X28" s="637"/>
      <c r="Y28" s="637"/>
      <c r="Z28" s="637"/>
      <c r="AA28" s="412" t="str">
        <f>IF(units="Select","",AT28)</f>
        <v/>
      </c>
      <c r="AB28" s="412"/>
      <c r="AC28" s="412"/>
      <c r="AD28" s="503"/>
      <c r="AE28" s="603"/>
      <c r="AF28" s="604"/>
      <c r="AG28" s="604"/>
      <c r="AH28" s="604"/>
      <c r="AI28" s="604"/>
      <c r="AJ28" s="604"/>
      <c r="AK28" s="604"/>
      <c r="AL28" s="605"/>
      <c r="AM28" s="613"/>
      <c r="AQ28" s="312"/>
      <c r="AR28" s="174" t="s">
        <v>56</v>
      </c>
      <c r="AS28" s="162" t="s">
        <v>273</v>
      </c>
      <c r="AT28" s="115" t="str">
        <f>IF(units=unit_usc,AS28,AR28)</f>
        <v>kW</v>
      </c>
      <c r="AU28" s="167"/>
      <c r="AV28" s="167"/>
      <c r="AW28" s="167"/>
      <c r="AX28" s="167"/>
      <c r="AY28" s="167"/>
      <c r="AZ28" s="167"/>
      <c r="BA28" s="167"/>
      <c r="BB28" s="167"/>
      <c r="BC28" s="167"/>
      <c r="BD28" s="167"/>
      <c r="BE28" s="167"/>
      <c r="BF28" s="167"/>
      <c r="BG28" s="167"/>
      <c r="BH28" s="167"/>
      <c r="BI28" s="168"/>
      <c r="BJ28" s="168"/>
      <c r="BK28" s="168"/>
      <c r="BL28" s="209"/>
      <c r="BM28" s="209"/>
      <c r="BN28" s="209"/>
      <c r="BO28" s="10"/>
      <c r="BP28" s="10"/>
    </row>
    <row r="29" spans="1:68" ht="13.5" customHeight="1" x14ac:dyDescent="0.2">
      <c r="A29" s="46">
        <f>ROW()</f>
        <v>29</v>
      </c>
      <c r="B29" s="470"/>
      <c r="C29" s="471"/>
      <c r="D29" s="471"/>
      <c r="E29" s="472"/>
      <c r="F29" s="446" t="s">
        <v>538</v>
      </c>
      <c r="G29" s="447"/>
      <c r="H29" s="447"/>
      <c r="I29" s="447"/>
      <c r="J29" s="447"/>
      <c r="K29" s="447"/>
      <c r="L29" s="447"/>
      <c r="M29" s="447"/>
      <c r="N29" s="447"/>
      <c r="O29" s="447"/>
      <c r="P29" s="447"/>
      <c r="Q29" s="447"/>
      <c r="R29" s="447"/>
      <c r="S29" s="447"/>
      <c r="T29" s="447"/>
      <c r="U29" s="637" t="s">
        <v>33</v>
      </c>
      <c r="V29" s="637"/>
      <c r="W29" s="637"/>
      <c r="X29" s="637"/>
      <c r="Y29" s="637"/>
      <c r="Z29" s="637"/>
      <c r="AA29" s="637"/>
      <c r="AB29" s="637"/>
      <c r="AC29" s="637"/>
      <c r="AD29" s="650"/>
      <c r="AE29" s="603"/>
      <c r="AF29" s="604"/>
      <c r="AG29" s="604"/>
      <c r="AH29" s="604"/>
      <c r="AI29" s="604"/>
      <c r="AJ29" s="604"/>
      <c r="AK29" s="604"/>
      <c r="AL29" s="605"/>
      <c r="AM29" s="613"/>
      <c r="AQ29" s="163" t="s">
        <v>33</v>
      </c>
      <c r="AR29" s="174" t="s">
        <v>296</v>
      </c>
      <c r="AS29" s="162" t="s">
        <v>251</v>
      </c>
      <c r="AT29" s="328"/>
      <c r="AU29" s="167"/>
      <c r="AV29" s="167"/>
      <c r="AW29" s="167"/>
      <c r="AX29" s="167"/>
      <c r="AY29" s="167"/>
      <c r="AZ29" s="167"/>
      <c r="BA29" s="167"/>
      <c r="BB29" s="167"/>
      <c r="BC29" s="167"/>
      <c r="BD29" s="167"/>
      <c r="BE29" s="167"/>
      <c r="BF29" s="167"/>
      <c r="BG29" s="167"/>
      <c r="BH29" s="167"/>
      <c r="BI29" s="168"/>
      <c r="BJ29" s="168"/>
      <c r="BK29" s="168"/>
      <c r="BL29" s="209"/>
      <c r="BM29" s="209"/>
      <c r="BN29" s="209"/>
      <c r="BO29" s="10"/>
      <c r="BP29" s="10"/>
    </row>
    <row r="30" spans="1:68" ht="13.5" customHeight="1" x14ac:dyDescent="0.2">
      <c r="A30" s="46">
        <f>ROW()</f>
        <v>30</v>
      </c>
      <c r="B30" s="470"/>
      <c r="C30" s="471"/>
      <c r="D30" s="471"/>
      <c r="E30" s="472"/>
      <c r="F30" s="404" t="s">
        <v>657</v>
      </c>
      <c r="G30" s="405"/>
      <c r="H30" s="405"/>
      <c r="I30" s="405"/>
      <c r="J30" s="405"/>
      <c r="K30" s="405"/>
      <c r="L30" s="405"/>
      <c r="M30" s="405"/>
      <c r="N30" s="405"/>
      <c r="O30" s="405"/>
      <c r="P30" s="405"/>
      <c r="Q30" s="405"/>
      <c r="R30" s="405"/>
      <c r="S30" s="405"/>
      <c r="T30" s="405"/>
      <c r="U30" s="637" t="s">
        <v>33</v>
      </c>
      <c r="V30" s="637"/>
      <c r="W30" s="637"/>
      <c r="X30" s="637"/>
      <c r="Y30" s="637"/>
      <c r="Z30" s="637"/>
      <c r="AA30" s="637"/>
      <c r="AB30" s="637"/>
      <c r="AC30" s="637"/>
      <c r="AD30" s="650"/>
      <c r="AE30" s="603"/>
      <c r="AF30" s="604"/>
      <c r="AG30" s="604"/>
      <c r="AH30" s="604"/>
      <c r="AI30" s="604"/>
      <c r="AJ30" s="604"/>
      <c r="AK30" s="604"/>
      <c r="AL30" s="605"/>
      <c r="AM30" s="613"/>
      <c r="AQ30" s="163" t="s">
        <v>33</v>
      </c>
      <c r="AR30" s="174" t="s">
        <v>27</v>
      </c>
      <c r="AS30" s="162" t="s">
        <v>28</v>
      </c>
      <c r="AT30" s="167"/>
      <c r="AU30" s="167"/>
      <c r="AV30" s="167"/>
      <c r="AW30" s="167"/>
      <c r="AX30" s="167"/>
      <c r="AY30" s="167"/>
      <c r="AZ30" s="167"/>
      <c r="BA30" s="167"/>
      <c r="BB30" s="167"/>
      <c r="BC30" s="167"/>
      <c r="BD30" s="167"/>
      <c r="BE30" s="167"/>
      <c r="BF30" s="167"/>
      <c r="BG30" s="167"/>
      <c r="BH30" s="167"/>
      <c r="BI30" s="168"/>
      <c r="BJ30" s="168"/>
      <c r="BK30" s="168"/>
      <c r="BL30" s="209"/>
      <c r="BM30" s="209"/>
      <c r="BN30" s="209"/>
      <c r="BO30" s="10"/>
      <c r="BP30" s="10"/>
    </row>
    <row r="31" spans="1:68" ht="13.5" customHeight="1" x14ac:dyDescent="0.2">
      <c r="A31" s="46">
        <f>ROW()</f>
        <v>31</v>
      </c>
      <c r="B31" s="470"/>
      <c r="C31" s="471"/>
      <c r="D31" s="471"/>
      <c r="E31" s="472"/>
      <c r="F31" s="404" t="s">
        <v>658</v>
      </c>
      <c r="G31" s="405"/>
      <c r="H31" s="405"/>
      <c r="I31" s="405"/>
      <c r="J31" s="405"/>
      <c r="K31" s="405"/>
      <c r="L31" s="405"/>
      <c r="M31" s="405"/>
      <c r="N31" s="405"/>
      <c r="O31" s="405"/>
      <c r="P31" s="405"/>
      <c r="Q31" s="405"/>
      <c r="R31" s="405"/>
      <c r="S31" s="405"/>
      <c r="T31" s="405"/>
      <c r="U31" s="637" t="s">
        <v>33</v>
      </c>
      <c r="V31" s="637"/>
      <c r="W31" s="637"/>
      <c r="X31" s="637"/>
      <c r="Y31" s="637"/>
      <c r="Z31" s="637"/>
      <c r="AA31" s="637"/>
      <c r="AB31" s="637"/>
      <c r="AC31" s="637"/>
      <c r="AD31" s="650"/>
      <c r="AE31" s="603"/>
      <c r="AF31" s="604"/>
      <c r="AG31" s="604"/>
      <c r="AH31" s="604"/>
      <c r="AI31" s="604"/>
      <c r="AJ31" s="604"/>
      <c r="AK31" s="604"/>
      <c r="AL31" s="605"/>
      <c r="AM31" s="613"/>
      <c r="AQ31" s="114" t="s">
        <v>33</v>
      </c>
      <c r="AR31" s="174" t="s">
        <v>481</v>
      </c>
      <c r="AS31" s="162" t="s">
        <v>480</v>
      </c>
      <c r="AT31" s="162" t="s">
        <v>272</v>
      </c>
      <c r="AU31" s="167"/>
      <c r="AV31" s="167"/>
      <c r="AW31" s="167"/>
      <c r="AX31" s="167"/>
      <c r="AY31" s="167"/>
      <c r="AZ31" s="167"/>
      <c r="BA31" s="167"/>
      <c r="BB31" s="167"/>
      <c r="BC31" s="167"/>
      <c r="BD31" s="167"/>
      <c r="BE31" s="167"/>
      <c r="BF31" s="167"/>
      <c r="BG31" s="167"/>
      <c r="BH31" s="167"/>
      <c r="BI31" s="168"/>
      <c r="BJ31" s="168"/>
      <c r="BK31" s="168"/>
      <c r="BL31" s="209"/>
      <c r="BM31" s="209"/>
      <c r="BN31" s="209"/>
      <c r="BO31" s="10"/>
      <c r="BP31" s="10"/>
    </row>
    <row r="32" spans="1:68" ht="13.5" customHeight="1" x14ac:dyDescent="0.2">
      <c r="A32" s="46">
        <f>ROW()</f>
        <v>32</v>
      </c>
      <c r="B32" s="470"/>
      <c r="C32" s="471"/>
      <c r="D32" s="471"/>
      <c r="E32" s="472"/>
      <c r="F32" s="407" t="s">
        <v>189</v>
      </c>
      <c r="G32" s="408"/>
      <c r="H32" s="408"/>
      <c r="I32" s="408"/>
      <c r="J32" s="408"/>
      <c r="K32" s="408"/>
      <c r="L32" s="408"/>
      <c r="M32" s="408"/>
      <c r="N32" s="408"/>
      <c r="O32" s="408"/>
      <c r="P32" s="408"/>
      <c r="Q32" s="408"/>
      <c r="R32" s="409"/>
      <c r="S32" s="522" t="s">
        <v>150</v>
      </c>
      <c r="T32" s="522"/>
      <c r="U32" s="522"/>
      <c r="V32" s="522"/>
      <c r="W32" s="522"/>
      <c r="X32" s="522"/>
      <c r="Y32" s="522"/>
      <c r="Z32" s="522"/>
      <c r="AA32" s="522"/>
      <c r="AB32" s="522"/>
      <c r="AC32" s="522" t="s">
        <v>151</v>
      </c>
      <c r="AD32" s="522"/>
      <c r="AE32" s="522"/>
      <c r="AF32" s="522"/>
      <c r="AG32" s="522"/>
      <c r="AH32" s="522"/>
      <c r="AI32" s="522"/>
      <c r="AJ32" s="522"/>
      <c r="AK32" s="522"/>
      <c r="AL32" s="522"/>
      <c r="AM32" s="613"/>
      <c r="AQ32" s="274"/>
      <c r="AR32" s="273"/>
      <c r="AS32" s="274"/>
      <c r="AT32" s="167"/>
      <c r="AU32" s="167"/>
      <c r="AV32" s="167"/>
      <c r="AW32" s="167"/>
      <c r="AX32" s="167"/>
      <c r="AY32" s="167"/>
      <c r="AZ32" s="167"/>
      <c r="BA32" s="167"/>
      <c r="BB32" s="167"/>
      <c r="BC32" s="167"/>
      <c r="BD32" s="167"/>
      <c r="BE32" s="167"/>
      <c r="BF32" s="167"/>
      <c r="BG32" s="167"/>
      <c r="BH32" s="167"/>
      <c r="BI32" s="168"/>
      <c r="BJ32" s="168"/>
      <c r="BK32" s="168"/>
      <c r="BL32" s="209"/>
      <c r="BM32" s="209"/>
      <c r="BN32" s="209"/>
      <c r="BO32" s="10"/>
      <c r="BP32" s="10"/>
    </row>
    <row r="33" spans="1:68" ht="13.5" customHeight="1" x14ac:dyDescent="0.2">
      <c r="A33" s="46">
        <f>ROW()</f>
        <v>33</v>
      </c>
      <c r="B33" s="470"/>
      <c r="C33" s="471"/>
      <c r="D33" s="471"/>
      <c r="E33" s="472"/>
      <c r="F33" s="446" t="s">
        <v>671</v>
      </c>
      <c r="G33" s="447"/>
      <c r="H33" s="447"/>
      <c r="I33" s="447"/>
      <c r="J33" s="447"/>
      <c r="K33" s="447"/>
      <c r="L33" s="447"/>
      <c r="M33" s="447"/>
      <c r="N33" s="447"/>
      <c r="O33" s="447"/>
      <c r="P33" s="59"/>
      <c r="Q33" s="59"/>
      <c r="R33" s="59"/>
      <c r="S33" s="623" t="s">
        <v>106</v>
      </c>
      <c r="T33" s="623"/>
      <c r="U33" s="623"/>
      <c r="V33" s="623"/>
      <c r="W33" s="623"/>
      <c r="X33" s="623"/>
      <c r="Y33" s="623"/>
      <c r="Z33" s="623"/>
      <c r="AA33" s="623"/>
      <c r="AB33" s="623"/>
      <c r="AC33" s="623" t="s">
        <v>106</v>
      </c>
      <c r="AD33" s="623"/>
      <c r="AE33" s="623"/>
      <c r="AF33" s="623"/>
      <c r="AG33" s="623"/>
      <c r="AH33" s="623"/>
      <c r="AI33" s="623"/>
      <c r="AJ33" s="623"/>
      <c r="AK33" s="623"/>
      <c r="AL33" s="623"/>
      <c r="AM33" s="613"/>
      <c r="AQ33" s="167"/>
      <c r="AR33" s="210"/>
      <c r="AS33" s="178"/>
      <c r="AT33" s="167"/>
      <c r="AU33" s="167"/>
      <c r="AV33" s="167"/>
      <c r="AW33" s="167"/>
      <c r="AX33" s="167"/>
      <c r="AY33" s="167"/>
      <c r="AZ33" s="167"/>
      <c r="BA33" s="167"/>
      <c r="BB33" s="167"/>
      <c r="BC33" s="167"/>
      <c r="BD33" s="167"/>
      <c r="BE33" s="167"/>
      <c r="BF33" s="167"/>
      <c r="BG33" s="167"/>
      <c r="BH33" s="167"/>
      <c r="BI33" s="168"/>
      <c r="BJ33" s="168"/>
      <c r="BK33" s="168"/>
      <c r="BL33" s="209"/>
      <c r="BM33" s="209"/>
      <c r="BN33" s="209"/>
      <c r="BO33" s="10"/>
      <c r="BP33" s="10"/>
    </row>
    <row r="34" spans="1:68" ht="13.5" customHeight="1" x14ac:dyDescent="0.2">
      <c r="A34" s="46">
        <f>ROW()</f>
        <v>34</v>
      </c>
      <c r="B34" s="470"/>
      <c r="C34" s="471"/>
      <c r="D34" s="471"/>
      <c r="E34" s="472"/>
      <c r="F34" s="446" t="s">
        <v>672</v>
      </c>
      <c r="G34" s="447"/>
      <c r="H34" s="447"/>
      <c r="I34" s="447"/>
      <c r="J34" s="447"/>
      <c r="K34" s="447"/>
      <c r="L34" s="447"/>
      <c r="M34" s="447"/>
      <c r="N34" s="447"/>
      <c r="O34" s="447"/>
      <c r="P34" s="517" t="str">
        <f>IF(units="Select","",AT34)</f>
        <v/>
      </c>
      <c r="Q34" s="517"/>
      <c r="R34" s="518"/>
      <c r="S34" s="623" t="s">
        <v>106</v>
      </c>
      <c r="T34" s="623"/>
      <c r="U34" s="623"/>
      <c r="V34" s="623"/>
      <c r="W34" s="623"/>
      <c r="X34" s="623"/>
      <c r="Y34" s="623"/>
      <c r="Z34" s="623"/>
      <c r="AA34" s="623"/>
      <c r="AB34" s="623"/>
      <c r="AC34" s="623" t="s">
        <v>106</v>
      </c>
      <c r="AD34" s="623"/>
      <c r="AE34" s="623"/>
      <c r="AF34" s="623"/>
      <c r="AG34" s="623"/>
      <c r="AH34" s="623"/>
      <c r="AI34" s="623"/>
      <c r="AJ34" s="623"/>
      <c r="AK34" s="623"/>
      <c r="AL34" s="623"/>
      <c r="AM34" s="613"/>
      <c r="AQ34" s="167"/>
      <c r="AR34" s="174" t="s">
        <v>478</v>
      </c>
      <c r="AS34" s="162" t="s">
        <v>362</v>
      </c>
      <c r="AT34" s="271" t="str">
        <f t="shared" ref="AT34:AT37" si="0">IF(units=unit_usc,AS34,AR34)</f>
        <v>m³/h</v>
      </c>
      <c r="AU34" s="167"/>
      <c r="AV34" s="167"/>
      <c r="AW34" s="167"/>
      <c r="AX34" s="167"/>
      <c r="AY34" s="167"/>
      <c r="AZ34" s="167"/>
      <c r="BA34" s="167"/>
      <c r="BB34" s="167"/>
      <c r="BC34" s="167"/>
      <c r="BD34" s="167"/>
      <c r="BE34" s="167"/>
      <c r="BF34" s="167"/>
      <c r="BG34" s="167"/>
      <c r="BH34" s="167"/>
      <c r="BI34" s="168"/>
      <c r="BJ34" s="168"/>
      <c r="BK34" s="168"/>
      <c r="BL34" s="209"/>
      <c r="BM34" s="209"/>
      <c r="BN34" s="209"/>
      <c r="BO34" s="10"/>
      <c r="BP34" s="10"/>
    </row>
    <row r="35" spans="1:68" ht="13.5" customHeight="1" x14ac:dyDescent="0.2">
      <c r="A35" s="46">
        <f>ROW()</f>
        <v>35</v>
      </c>
      <c r="B35" s="470"/>
      <c r="C35" s="471"/>
      <c r="D35" s="471"/>
      <c r="E35" s="472"/>
      <c r="F35" s="446" t="s">
        <v>673</v>
      </c>
      <c r="G35" s="447"/>
      <c r="H35" s="447"/>
      <c r="I35" s="447"/>
      <c r="J35" s="447"/>
      <c r="K35" s="447"/>
      <c r="L35" s="447"/>
      <c r="M35" s="447"/>
      <c r="N35" s="447"/>
      <c r="O35" s="447"/>
      <c r="P35" s="517" t="str">
        <f>IF(units="Select","",AT35)</f>
        <v/>
      </c>
      <c r="Q35" s="517"/>
      <c r="R35" s="518"/>
      <c r="S35" s="623" t="s">
        <v>106</v>
      </c>
      <c r="T35" s="623"/>
      <c r="U35" s="623"/>
      <c r="V35" s="623"/>
      <c r="W35" s="623"/>
      <c r="X35" s="623" t="s">
        <v>106</v>
      </c>
      <c r="Y35" s="623"/>
      <c r="Z35" s="623"/>
      <c r="AA35" s="623"/>
      <c r="AB35" s="623"/>
      <c r="AC35" s="623" t="s">
        <v>106</v>
      </c>
      <c r="AD35" s="623"/>
      <c r="AE35" s="623"/>
      <c r="AF35" s="623"/>
      <c r="AG35" s="623"/>
      <c r="AH35" s="623" t="s">
        <v>106</v>
      </c>
      <c r="AI35" s="623"/>
      <c r="AJ35" s="623"/>
      <c r="AK35" s="623"/>
      <c r="AL35" s="623"/>
      <c r="AM35" s="613"/>
      <c r="AQ35" s="186"/>
      <c r="AR35" s="305" t="s">
        <v>48</v>
      </c>
      <c r="AS35" s="305" t="s">
        <v>47</v>
      </c>
      <c r="AT35" s="271" t="str">
        <f t="shared" si="0"/>
        <v>°C</v>
      </c>
      <c r="AU35" s="167"/>
      <c r="AV35" s="167"/>
      <c r="AW35" s="167"/>
      <c r="AX35" s="167"/>
      <c r="AY35" s="167"/>
      <c r="AZ35" s="167"/>
      <c r="BA35" s="167"/>
      <c r="BB35" s="167"/>
      <c r="BC35" s="167"/>
      <c r="BD35" s="167"/>
      <c r="BE35" s="167"/>
      <c r="BF35" s="167"/>
      <c r="BG35" s="167"/>
      <c r="BH35" s="167"/>
      <c r="BI35" s="168"/>
      <c r="BJ35" s="168"/>
      <c r="BK35" s="168"/>
      <c r="BL35" s="209"/>
      <c r="BM35" s="209"/>
      <c r="BN35" s="209"/>
      <c r="BO35" s="10"/>
      <c r="BP35" s="10"/>
    </row>
    <row r="36" spans="1:68" ht="13.5" customHeight="1" x14ac:dyDescent="0.2">
      <c r="A36" s="46">
        <f>ROW()</f>
        <v>36</v>
      </c>
      <c r="B36" s="470"/>
      <c r="C36" s="471"/>
      <c r="D36" s="471"/>
      <c r="E36" s="472"/>
      <c r="F36" s="446" t="s">
        <v>674</v>
      </c>
      <c r="G36" s="447"/>
      <c r="H36" s="447"/>
      <c r="I36" s="447"/>
      <c r="J36" s="447"/>
      <c r="K36" s="447"/>
      <c r="L36" s="447"/>
      <c r="M36" s="447"/>
      <c r="N36" s="447"/>
      <c r="O36" s="447"/>
      <c r="P36" s="517" t="str">
        <f>IF(units="Select","",AT36)</f>
        <v/>
      </c>
      <c r="Q36" s="517"/>
      <c r="R36" s="518"/>
      <c r="S36" s="660" t="s">
        <v>106</v>
      </c>
      <c r="T36" s="637"/>
      <c r="U36" s="637"/>
      <c r="V36" s="637"/>
      <c r="W36" s="637"/>
      <c r="X36" s="637"/>
      <c r="Y36" s="637"/>
      <c r="Z36" s="637"/>
      <c r="AA36" s="637"/>
      <c r="AB36" s="650"/>
      <c r="AC36" s="660" t="s">
        <v>106</v>
      </c>
      <c r="AD36" s="637"/>
      <c r="AE36" s="637"/>
      <c r="AF36" s="637"/>
      <c r="AG36" s="637"/>
      <c r="AH36" s="637"/>
      <c r="AI36" s="637"/>
      <c r="AJ36" s="637"/>
      <c r="AK36" s="637"/>
      <c r="AL36" s="650"/>
      <c r="AM36" s="613"/>
      <c r="AQ36" s="186"/>
      <c r="AR36" s="174" t="s">
        <v>293</v>
      </c>
      <c r="AS36" s="275" t="s">
        <v>192</v>
      </c>
      <c r="AT36" s="271" t="str">
        <f t="shared" si="0"/>
        <v>m²K/kW</v>
      </c>
      <c r="AU36" s="167"/>
      <c r="AV36" s="167"/>
      <c r="AW36" s="167"/>
      <c r="AX36" s="167"/>
      <c r="AY36" s="167"/>
      <c r="AZ36" s="167"/>
      <c r="BA36" s="167"/>
      <c r="BB36" s="167"/>
      <c r="BC36" s="167"/>
      <c r="BD36" s="167"/>
      <c r="BE36" s="167"/>
      <c r="BF36" s="167"/>
      <c r="BG36" s="167"/>
      <c r="BH36" s="167"/>
      <c r="BI36" s="168"/>
      <c r="BJ36" s="168"/>
      <c r="BK36" s="168"/>
      <c r="BL36" s="209"/>
      <c r="BM36" s="209"/>
      <c r="BN36" s="209"/>
      <c r="BO36" s="10"/>
      <c r="BP36" s="10"/>
    </row>
    <row r="37" spans="1:68" ht="13.5" customHeight="1" x14ac:dyDescent="0.2">
      <c r="A37" s="46">
        <f>ROW()</f>
        <v>37</v>
      </c>
      <c r="B37" s="470"/>
      <c r="C37" s="471"/>
      <c r="D37" s="471"/>
      <c r="E37" s="472"/>
      <c r="F37" s="446" t="s">
        <v>675</v>
      </c>
      <c r="G37" s="447"/>
      <c r="H37" s="447"/>
      <c r="I37" s="447"/>
      <c r="J37" s="447"/>
      <c r="K37" s="447"/>
      <c r="L37" s="447"/>
      <c r="M37" s="447"/>
      <c r="N37" s="447"/>
      <c r="O37" s="447"/>
      <c r="P37" s="517" t="str">
        <f>IF(units="Select","",AT37)</f>
        <v/>
      </c>
      <c r="Q37" s="517"/>
      <c r="R37" s="518"/>
      <c r="S37" s="623" t="s">
        <v>106</v>
      </c>
      <c r="T37" s="623"/>
      <c r="U37" s="623"/>
      <c r="V37" s="623"/>
      <c r="W37" s="623"/>
      <c r="X37" s="623"/>
      <c r="Y37" s="623"/>
      <c r="Z37" s="623"/>
      <c r="AA37" s="623"/>
      <c r="AB37" s="623"/>
      <c r="AC37" s="623" t="s">
        <v>106</v>
      </c>
      <c r="AD37" s="623"/>
      <c r="AE37" s="623"/>
      <c r="AF37" s="623"/>
      <c r="AG37" s="623"/>
      <c r="AH37" s="623"/>
      <c r="AI37" s="623"/>
      <c r="AJ37" s="623"/>
      <c r="AK37" s="623"/>
      <c r="AL37" s="623"/>
      <c r="AM37" s="613"/>
      <c r="AQ37" s="186"/>
      <c r="AR37" s="174" t="s">
        <v>294</v>
      </c>
      <c r="AS37" s="275" t="s">
        <v>274</v>
      </c>
      <c r="AT37" s="271" t="str">
        <f t="shared" si="0"/>
        <v>W/m²K</v>
      </c>
      <c r="AU37" s="167"/>
      <c r="AV37" s="167"/>
      <c r="AW37" s="167"/>
      <c r="AX37" s="167"/>
      <c r="AY37" s="167"/>
      <c r="AZ37" s="167"/>
      <c r="BA37" s="167"/>
      <c r="BB37" s="167"/>
      <c r="BC37" s="167"/>
      <c r="BD37" s="167"/>
      <c r="BE37" s="167"/>
      <c r="BF37" s="167"/>
      <c r="BG37" s="167"/>
      <c r="BH37" s="167"/>
      <c r="BI37" s="168"/>
      <c r="BJ37" s="168"/>
      <c r="BK37" s="168"/>
      <c r="BL37" s="209"/>
      <c r="BM37" s="209"/>
      <c r="BN37" s="209"/>
      <c r="BO37" s="10"/>
      <c r="BP37" s="10"/>
    </row>
    <row r="38" spans="1:68" ht="13.5" customHeight="1" x14ac:dyDescent="0.2">
      <c r="A38" s="46">
        <f>ROW()</f>
        <v>38</v>
      </c>
      <c r="B38" s="470"/>
      <c r="C38" s="471"/>
      <c r="D38" s="471"/>
      <c r="E38" s="472"/>
      <c r="F38" s="446" t="s">
        <v>472</v>
      </c>
      <c r="G38" s="447"/>
      <c r="H38" s="447"/>
      <c r="I38" s="447"/>
      <c r="J38" s="447"/>
      <c r="K38" s="447"/>
      <c r="L38" s="447"/>
      <c r="M38" s="447"/>
      <c r="N38" s="447"/>
      <c r="O38" s="447"/>
      <c r="P38" s="517" t="str">
        <f>IF(units="Select","",AT38)</f>
        <v/>
      </c>
      <c r="Q38" s="517"/>
      <c r="R38" s="518"/>
      <c r="S38" s="623" t="s">
        <v>106</v>
      </c>
      <c r="T38" s="623"/>
      <c r="U38" s="623"/>
      <c r="V38" s="623"/>
      <c r="W38" s="623"/>
      <c r="X38" s="623" t="s">
        <v>106</v>
      </c>
      <c r="Y38" s="623"/>
      <c r="Z38" s="623"/>
      <c r="AA38" s="623"/>
      <c r="AB38" s="623"/>
      <c r="AC38" s="623" t="s">
        <v>106</v>
      </c>
      <c r="AD38" s="623"/>
      <c r="AE38" s="623"/>
      <c r="AF38" s="623"/>
      <c r="AG38" s="623"/>
      <c r="AH38" s="623" t="s">
        <v>106</v>
      </c>
      <c r="AI38" s="623"/>
      <c r="AJ38" s="623"/>
      <c r="AK38" s="623"/>
      <c r="AL38" s="623"/>
      <c r="AM38" s="655"/>
      <c r="AN38" s="191"/>
      <c r="AO38" s="191"/>
      <c r="AP38" s="269"/>
      <c r="AQ38" s="338"/>
      <c r="AR38" s="306" t="s">
        <v>52</v>
      </c>
      <c r="AS38" s="306" t="s">
        <v>51</v>
      </c>
      <c r="AT38" s="271" t="str">
        <f t="shared" ref="AT38" si="1">IF(units=unit_usc,AS38,AR38)</f>
        <v>bar</v>
      </c>
      <c r="AU38" s="167"/>
      <c r="AV38" s="167"/>
      <c r="AW38" s="167"/>
      <c r="AX38" s="167"/>
      <c r="AY38" s="167"/>
      <c r="AZ38" s="167"/>
      <c r="BA38" s="167"/>
      <c r="BB38" s="167"/>
      <c r="BC38" s="167"/>
      <c r="BD38" s="167"/>
      <c r="BE38" s="167"/>
      <c r="BF38" s="167"/>
      <c r="BG38" s="167"/>
      <c r="BH38" s="167"/>
      <c r="BI38" s="168"/>
      <c r="BJ38" s="168"/>
      <c r="BK38" s="168"/>
      <c r="BL38" s="209"/>
      <c r="BM38" s="209"/>
      <c r="BN38" s="209"/>
      <c r="BO38" s="10"/>
      <c r="BP38" s="10"/>
    </row>
    <row r="39" spans="1:68" ht="13.65" customHeight="1" x14ac:dyDescent="0.2">
      <c r="A39" s="46">
        <f>ROW()</f>
        <v>39</v>
      </c>
      <c r="B39" s="470"/>
      <c r="C39" s="471"/>
      <c r="D39" s="471"/>
      <c r="E39" s="472"/>
      <c r="F39" s="255" t="s">
        <v>463</v>
      </c>
      <c r="G39" s="256"/>
      <c r="H39" s="256"/>
      <c r="I39" s="256"/>
      <c r="J39" s="256"/>
      <c r="K39" s="256"/>
      <c r="L39" s="256"/>
      <c r="M39" s="256"/>
      <c r="N39" s="256"/>
      <c r="O39" s="256"/>
      <c r="P39" s="256"/>
      <c r="Q39" s="256"/>
      <c r="R39" s="257"/>
      <c r="S39" s="522" t="s">
        <v>464</v>
      </c>
      <c r="T39" s="522"/>
      <c r="U39" s="522"/>
      <c r="V39" s="519" t="s">
        <v>465</v>
      </c>
      <c r="W39" s="520"/>
      <c r="X39" s="520"/>
      <c r="Y39" s="522" t="s">
        <v>187</v>
      </c>
      <c r="Z39" s="522"/>
      <c r="AA39" s="522"/>
      <c r="AB39" s="522" t="s">
        <v>298</v>
      </c>
      <c r="AC39" s="522"/>
      <c r="AD39" s="522"/>
      <c r="AE39" s="522"/>
      <c r="AF39" s="522"/>
      <c r="AG39" s="522"/>
      <c r="AH39" s="258"/>
      <c r="AI39" s="239"/>
      <c r="AJ39" s="239"/>
      <c r="AK39" s="239"/>
      <c r="AL39" s="259"/>
      <c r="AM39" s="655"/>
      <c r="AN39" s="191"/>
      <c r="AO39" s="191"/>
      <c r="AP39" s="260"/>
      <c r="AQ39" s="338"/>
      <c r="AR39" s="261"/>
      <c r="AS39" s="262"/>
      <c r="AT39" s="263"/>
      <c r="AU39" s="262"/>
      <c r="AV39" s="260"/>
      <c r="AW39" s="262"/>
      <c r="AX39" s="260"/>
      <c r="AY39" s="260"/>
      <c r="AZ39" s="264" t="s">
        <v>466</v>
      </c>
      <c r="BA39" s="264">
        <v>30</v>
      </c>
      <c r="BB39" s="264">
        <v>45</v>
      </c>
      <c r="BC39" s="264">
        <v>60</v>
      </c>
      <c r="BD39" s="264">
        <v>90</v>
      </c>
      <c r="BE39" s="167"/>
      <c r="BF39" s="167"/>
      <c r="BG39" s="167"/>
      <c r="BH39" s="167"/>
      <c r="BI39" s="168"/>
      <c r="BJ39" s="168"/>
      <c r="BK39" s="168"/>
      <c r="BL39" s="209"/>
      <c r="BM39" s="209"/>
      <c r="BN39" s="209"/>
      <c r="BO39" s="10"/>
      <c r="BP39" s="10"/>
    </row>
    <row r="40" spans="1:68" ht="13.65" customHeight="1" x14ac:dyDescent="0.2">
      <c r="A40" s="46">
        <f>ROW()</f>
        <v>40</v>
      </c>
      <c r="B40" s="470"/>
      <c r="C40" s="471"/>
      <c r="D40" s="471"/>
      <c r="E40" s="472"/>
      <c r="F40" s="446" t="s">
        <v>467</v>
      </c>
      <c r="G40" s="447"/>
      <c r="H40" s="447"/>
      <c r="I40" s="447"/>
      <c r="J40" s="447"/>
      <c r="K40" s="447"/>
      <c r="L40" s="447"/>
      <c r="M40" s="447"/>
      <c r="N40" s="447"/>
      <c r="O40" s="447"/>
      <c r="P40" s="517" t="str">
        <f>IF(units="Select","",AT40)</f>
        <v/>
      </c>
      <c r="Q40" s="517"/>
      <c r="R40" s="518"/>
      <c r="S40" s="623" t="s">
        <v>106</v>
      </c>
      <c r="T40" s="623"/>
      <c r="U40" s="623"/>
      <c r="V40" s="623" t="s">
        <v>106</v>
      </c>
      <c r="W40" s="623"/>
      <c r="X40" s="623"/>
      <c r="Y40" s="623" t="s">
        <v>106</v>
      </c>
      <c r="Z40" s="623"/>
      <c r="AA40" s="623"/>
      <c r="AB40" s="623" t="s">
        <v>106</v>
      </c>
      <c r="AC40" s="623"/>
      <c r="AD40" s="623"/>
      <c r="AE40" s="327" t="str">
        <f>IF(AF40="Select","",AZ40)</f>
        <v/>
      </c>
      <c r="AF40" s="623" t="s">
        <v>33</v>
      </c>
      <c r="AG40" s="623"/>
      <c r="AH40" s="519"/>
      <c r="AI40" s="520"/>
      <c r="AJ40" s="520"/>
      <c r="AK40" s="520"/>
      <c r="AL40" s="521"/>
      <c r="AM40" s="655"/>
      <c r="AN40" s="191"/>
      <c r="AO40" s="191"/>
      <c r="AP40" s="260"/>
      <c r="AQ40" s="338"/>
      <c r="AR40" s="265" t="s">
        <v>81</v>
      </c>
      <c r="AS40" s="266" t="s">
        <v>80</v>
      </c>
      <c r="AT40" s="267" t="str">
        <f>IF(units=unit_usc,AS40,AR40)</f>
        <v>mm</v>
      </c>
      <c r="AU40" s="268" t="s">
        <v>33</v>
      </c>
      <c r="AV40" s="197">
        <v>30</v>
      </c>
      <c r="AW40" s="197">
        <v>45</v>
      </c>
      <c r="AX40" s="197">
        <v>60</v>
      </c>
      <c r="AY40" s="197">
        <v>90</v>
      </c>
      <c r="AZ40" s="264" t="str">
        <f>IF(AF40=30,BA40,IF(AF40=45,BB40,IF(AF40=60,BC40,BD40)))</f>
        <v>■</v>
      </c>
      <c r="BA40" s="264" t="s">
        <v>468</v>
      </c>
      <c r="BB40" s="264" t="s">
        <v>469</v>
      </c>
      <c r="BC40" s="264" t="s">
        <v>470</v>
      </c>
      <c r="BD40" s="264" t="s">
        <v>471</v>
      </c>
      <c r="BE40" s="167"/>
      <c r="BF40" s="167"/>
      <c r="BG40" s="167"/>
      <c r="BH40" s="167"/>
      <c r="BI40" s="168"/>
      <c r="BJ40" s="168"/>
      <c r="BK40" s="168"/>
      <c r="BL40" s="209"/>
      <c r="BM40" s="209"/>
      <c r="BN40" s="209"/>
      <c r="BO40" s="10"/>
      <c r="BP40" s="10"/>
    </row>
    <row r="41" spans="1:68" ht="13.5" customHeight="1" x14ac:dyDescent="0.2">
      <c r="A41" s="46">
        <f>ROW()</f>
        <v>41</v>
      </c>
      <c r="B41" s="470"/>
      <c r="C41" s="471"/>
      <c r="D41" s="471"/>
      <c r="E41" s="472"/>
      <c r="F41" s="515" t="s">
        <v>275</v>
      </c>
      <c r="G41" s="516"/>
      <c r="H41" s="516"/>
      <c r="I41" s="516"/>
      <c r="J41" s="516"/>
      <c r="K41" s="516"/>
      <c r="L41" s="516"/>
      <c r="M41" s="516"/>
      <c r="N41" s="516"/>
      <c r="O41" s="516"/>
      <c r="P41" s="516"/>
      <c r="Q41" s="516"/>
      <c r="R41" s="516"/>
      <c r="S41" s="509" t="s">
        <v>676</v>
      </c>
      <c r="T41" s="509"/>
      <c r="U41" s="509"/>
      <c r="V41" s="509"/>
      <c r="W41" s="646" t="s">
        <v>666</v>
      </c>
      <c r="X41" s="637"/>
      <c r="Y41" s="637"/>
      <c r="Z41" s="637"/>
      <c r="AA41" s="637"/>
      <c r="AB41" s="637"/>
      <c r="AC41" s="637"/>
      <c r="AD41" s="650"/>
      <c r="AE41" s="603"/>
      <c r="AF41" s="604"/>
      <c r="AG41" s="604"/>
      <c r="AH41" s="604"/>
      <c r="AI41" s="604"/>
      <c r="AJ41" s="604"/>
      <c r="AK41" s="604"/>
      <c r="AL41" s="605"/>
      <c r="AM41" s="613"/>
      <c r="AQ41" s="114" t="s">
        <v>33</v>
      </c>
      <c r="AR41" s="174" t="s">
        <v>666</v>
      </c>
      <c r="AS41" s="162" t="s">
        <v>667</v>
      </c>
      <c r="AT41" s="167"/>
      <c r="AU41" s="167"/>
      <c r="AV41" s="167"/>
      <c r="AW41" s="167"/>
      <c r="AX41" s="167"/>
      <c r="AY41" s="167"/>
      <c r="AZ41" s="167"/>
      <c r="BA41" s="167"/>
      <c r="BB41" s="167"/>
      <c r="BC41" s="167"/>
      <c r="BD41" s="167"/>
      <c r="BE41" s="167"/>
      <c r="BF41" s="167"/>
      <c r="BG41" s="167"/>
      <c r="BH41" s="167"/>
      <c r="BI41" s="168"/>
      <c r="BJ41" s="168"/>
      <c r="BK41" s="168"/>
      <c r="BL41" s="209"/>
      <c r="BM41" s="209"/>
      <c r="BN41" s="209"/>
      <c r="BO41" s="10"/>
      <c r="BP41" s="10"/>
    </row>
    <row r="42" spans="1:68" ht="13.5" customHeight="1" x14ac:dyDescent="0.2">
      <c r="A42" s="46">
        <f>ROW()</f>
        <v>42</v>
      </c>
      <c r="B42" s="470"/>
      <c r="C42" s="471"/>
      <c r="D42" s="471"/>
      <c r="E42" s="472"/>
      <c r="F42" s="515"/>
      <c r="G42" s="516"/>
      <c r="H42" s="516"/>
      <c r="I42" s="516"/>
      <c r="J42" s="516"/>
      <c r="K42" s="516"/>
      <c r="L42" s="516"/>
      <c r="M42" s="516"/>
      <c r="N42" s="516"/>
      <c r="O42" s="516"/>
      <c r="P42" s="516"/>
      <c r="Q42" s="516"/>
      <c r="R42" s="516"/>
      <c r="S42" s="509" t="s">
        <v>677</v>
      </c>
      <c r="T42" s="509"/>
      <c r="U42" s="509"/>
      <c r="V42" s="509"/>
      <c r="W42" s="646" t="s">
        <v>106</v>
      </c>
      <c r="X42" s="637"/>
      <c r="Y42" s="637"/>
      <c r="Z42" s="637"/>
      <c r="AA42" s="637"/>
      <c r="AB42" s="637"/>
      <c r="AC42" s="637"/>
      <c r="AD42" s="650"/>
      <c r="AE42" s="603"/>
      <c r="AF42" s="604"/>
      <c r="AG42" s="604"/>
      <c r="AH42" s="604"/>
      <c r="AI42" s="604"/>
      <c r="AJ42" s="604"/>
      <c r="AK42" s="604"/>
      <c r="AL42" s="605"/>
      <c r="AM42" s="613"/>
      <c r="AQ42" s="167"/>
      <c r="AR42" s="166"/>
      <c r="AS42" s="167"/>
      <c r="AT42" s="167"/>
      <c r="AU42" s="167"/>
      <c r="AV42" s="167"/>
      <c r="AW42" s="167"/>
      <c r="AX42" s="167"/>
      <c r="AY42" s="167"/>
      <c r="AZ42" s="167"/>
      <c r="BA42" s="167"/>
      <c r="BB42" s="167"/>
      <c r="BC42" s="167"/>
      <c r="BD42" s="167"/>
      <c r="BE42" s="167"/>
      <c r="BF42" s="167"/>
      <c r="BG42" s="167"/>
      <c r="BH42" s="167"/>
      <c r="BI42" s="168"/>
      <c r="BJ42" s="168"/>
      <c r="BK42" s="168"/>
      <c r="BL42" s="209"/>
      <c r="BM42" s="209"/>
      <c r="BN42" s="209"/>
      <c r="BO42" s="10"/>
      <c r="BP42" s="10"/>
    </row>
    <row r="43" spans="1:68" s="35" customFormat="1" ht="13.5" customHeight="1" x14ac:dyDescent="0.2">
      <c r="A43" s="46">
        <f>ROW()</f>
        <v>43</v>
      </c>
      <c r="B43" s="470"/>
      <c r="C43" s="471"/>
      <c r="D43" s="471"/>
      <c r="E43" s="472"/>
      <c r="F43" s="515"/>
      <c r="G43" s="516"/>
      <c r="H43" s="516"/>
      <c r="I43" s="516"/>
      <c r="J43" s="516"/>
      <c r="K43" s="516"/>
      <c r="L43" s="516"/>
      <c r="M43" s="516"/>
      <c r="N43" s="516"/>
      <c r="O43" s="516"/>
      <c r="P43" s="516"/>
      <c r="Q43" s="516"/>
      <c r="R43" s="516"/>
      <c r="S43" s="509" t="s">
        <v>678</v>
      </c>
      <c r="T43" s="509"/>
      <c r="U43" s="509"/>
      <c r="V43" s="509"/>
      <c r="W43" s="646" t="s">
        <v>33</v>
      </c>
      <c r="X43" s="637"/>
      <c r="Y43" s="637"/>
      <c r="Z43" s="637"/>
      <c r="AA43" s="637"/>
      <c r="AB43" s="637"/>
      <c r="AC43" s="637"/>
      <c r="AD43" s="650"/>
      <c r="AE43" s="603"/>
      <c r="AF43" s="604"/>
      <c r="AG43" s="604"/>
      <c r="AH43" s="604"/>
      <c r="AI43" s="604"/>
      <c r="AJ43" s="604"/>
      <c r="AK43" s="604"/>
      <c r="AL43" s="605"/>
      <c r="AM43" s="613"/>
      <c r="AO43" s="20"/>
      <c r="AQ43" s="114" t="s">
        <v>33</v>
      </c>
      <c r="AR43" s="174" t="s">
        <v>739</v>
      </c>
      <c r="AS43" s="162" t="s">
        <v>664</v>
      </c>
      <c r="AT43" s="162" t="s">
        <v>665</v>
      </c>
      <c r="AU43" s="167"/>
      <c r="AV43" s="167"/>
      <c r="AW43" s="167"/>
      <c r="AX43" s="167"/>
      <c r="AY43" s="167"/>
      <c r="AZ43" s="167"/>
      <c r="BA43" s="167"/>
      <c r="BB43" s="167"/>
      <c r="BC43" s="167"/>
      <c r="BD43" s="167"/>
      <c r="BE43" s="167"/>
      <c r="BF43" s="167"/>
      <c r="BG43" s="167"/>
      <c r="BH43" s="167"/>
      <c r="BI43" s="168"/>
      <c r="BJ43" s="168"/>
      <c r="BK43" s="168"/>
      <c r="BL43" s="209"/>
      <c r="BM43" s="209"/>
      <c r="BN43" s="209"/>
      <c r="BO43" s="10"/>
      <c r="BP43" s="10"/>
    </row>
    <row r="44" spans="1:68" s="35" customFormat="1" ht="13.5" customHeight="1" x14ac:dyDescent="0.2">
      <c r="A44" s="46">
        <f>ROW()</f>
        <v>44</v>
      </c>
      <c r="B44" s="470"/>
      <c r="C44" s="471"/>
      <c r="D44" s="471"/>
      <c r="E44" s="472"/>
      <c r="F44" s="515"/>
      <c r="G44" s="516"/>
      <c r="H44" s="516"/>
      <c r="I44" s="516"/>
      <c r="J44" s="516"/>
      <c r="K44" s="516"/>
      <c r="L44" s="516"/>
      <c r="M44" s="516"/>
      <c r="N44" s="516"/>
      <c r="O44" s="516"/>
      <c r="P44" s="516"/>
      <c r="Q44" s="516"/>
      <c r="R44" s="516"/>
      <c r="S44" s="509" t="s">
        <v>679</v>
      </c>
      <c r="T44" s="509"/>
      <c r="U44" s="509"/>
      <c r="V44" s="509"/>
      <c r="W44" s="646" t="s">
        <v>106</v>
      </c>
      <c r="X44" s="637"/>
      <c r="Y44" s="637"/>
      <c r="Z44" s="637"/>
      <c r="AA44" s="637"/>
      <c r="AB44" s="637"/>
      <c r="AC44" s="637"/>
      <c r="AD44" s="650"/>
      <c r="AE44" s="603"/>
      <c r="AF44" s="604"/>
      <c r="AG44" s="604"/>
      <c r="AH44" s="604"/>
      <c r="AI44" s="604"/>
      <c r="AJ44" s="604"/>
      <c r="AK44" s="604"/>
      <c r="AL44" s="605"/>
      <c r="AM44" s="613"/>
      <c r="AO44" s="20"/>
      <c r="AQ44" s="167"/>
      <c r="AR44" s="166"/>
      <c r="AS44" s="167"/>
      <c r="AT44" s="167"/>
      <c r="AU44" s="167"/>
      <c r="AV44" s="167"/>
      <c r="AW44" s="167"/>
      <c r="AX44" s="167"/>
      <c r="AY44" s="167"/>
      <c r="AZ44" s="167"/>
      <c r="BA44" s="167"/>
      <c r="BB44" s="167"/>
      <c r="BC44" s="167"/>
      <c r="BD44" s="167"/>
      <c r="BE44" s="167"/>
      <c r="BF44" s="167"/>
      <c r="BG44" s="167"/>
      <c r="BH44" s="167"/>
      <c r="BI44" s="168"/>
      <c r="BJ44" s="168"/>
      <c r="BK44" s="168"/>
      <c r="BL44" s="209"/>
      <c r="BM44" s="209"/>
      <c r="BN44" s="209"/>
      <c r="BO44" s="10"/>
      <c r="BP44" s="10"/>
    </row>
    <row r="45" spans="1:68" ht="13.5" customHeight="1" x14ac:dyDescent="0.2">
      <c r="A45" s="46">
        <f>ROW()</f>
        <v>45</v>
      </c>
      <c r="B45" s="470"/>
      <c r="C45" s="471"/>
      <c r="D45" s="471"/>
      <c r="E45" s="472"/>
      <c r="F45" s="407" t="s">
        <v>82</v>
      </c>
      <c r="G45" s="408"/>
      <c r="H45" s="408"/>
      <c r="I45" s="408"/>
      <c r="J45" s="408"/>
      <c r="K45" s="408"/>
      <c r="L45" s="408"/>
      <c r="M45" s="408"/>
      <c r="N45" s="408"/>
      <c r="O45" s="408"/>
      <c r="P45" s="408"/>
      <c r="Q45" s="409"/>
      <c r="R45" s="457" t="s">
        <v>25</v>
      </c>
      <c r="S45" s="457"/>
      <c r="T45" s="457"/>
      <c r="U45" s="457" t="s">
        <v>88</v>
      </c>
      <c r="V45" s="457"/>
      <c r="W45" s="457"/>
      <c r="X45" s="457"/>
      <c r="Y45" s="457" t="s">
        <v>83</v>
      </c>
      <c r="Z45" s="457"/>
      <c r="AA45" s="457"/>
      <c r="AB45" s="457" t="s">
        <v>84</v>
      </c>
      <c r="AC45" s="457"/>
      <c r="AD45" s="457"/>
      <c r="AE45" s="603"/>
      <c r="AF45" s="604"/>
      <c r="AG45" s="604"/>
      <c r="AH45" s="604"/>
      <c r="AI45" s="604"/>
      <c r="AJ45" s="604"/>
      <c r="AK45" s="604"/>
      <c r="AL45" s="605"/>
      <c r="AM45" s="613"/>
      <c r="AQ45" s="321"/>
      <c r="AR45" s="322"/>
      <c r="AS45" s="313"/>
      <c r="AT45" s="313"/>
      <c r="AU45" s="313"/>
      <c r="AV45" s="314"/>
      <c r="AW45" s="315" t="s">
        <v>33</v>
      </c>
      <c r="AX45" s="271" t="str">
        <f t="shared" ref="AX45:BN45" si="2">IF(units=unit_usc,AX47,AX46)</f>
        <v>DN 20</v>
      </c>
      <c r="AY45" s="271" t="str">
        <f t="shared" si="2"/>
        <v>DN 25</v>
      </c>
      <c r="AZ45" s="271" t="str">
        <f t="shared" si="2"/>
        <v>DN 40</v>
      </c>
      <c r="BA45" s="271" t="str">
        <f t="shared" si="2"/>
        <v>DN 50</v>
      </c>
      <c r="BB45" s="271" t="str">
        <f t="shared" si="2"/>
        <v>DN 80</v>
      </c>
      <c r="BC45" s="271" t="str">
        <f t="shared" si="2"/>
        <v>DN 100</v>
      </c>
      <c r="BD45" s="271" t="str">
        <f t="shared" si="2"/>
        <v>DN 115</v>
      </c>
      <c r="BE45" s="271" t="str">
        <f t="shared" si="2"/>
        <v>DN 150</v>
      </c>
      <c r="BF45" s="271" t="str">
        <f t="shared" si="2"/>
        <v>DN 200</v>
      </c>
      <c r="BG45" s="271" t="str">
        <f t="shared" si="2"/>
        <v>DN 250</v>
      </c>
      <c r="BH45" s="271" t="str">
        <f t="shared" si="2"/>
        <v>DN 300</v>
      </c>
      <c r="BI45" s="271" t="str">
        <f t="shared" si="2"/>
        <v>DN 350</v>
      </c>
      <c r="BJ45" s="271" t="str">
        <f t="shared" si="2"/>
        <v>DN 400</v>
      </c>
      <c r="BK45" s="271" t="str">
        <f t="shared" si="2"/>
        <v>DN 450</v>
      </c>
      <c r="BL45" s="271" t="str">
        <f t="shared" si="2"/>
        <v>DN 500</v>
      </c>
      <c r="BM45" s="271" t="str">
        <f t="shared" si="2"/>
        <v>DN 550</v>
      </c>
      <c r="BN45" s="271" t="str">
        <f t="shared" si="2"/>
        <v>DN 600</v>
      </c>
      <c r="BO45" s="662"/>
      <c r="BP45" s="10"/>
    </row>
    <row r="46" spans="1:68" ht="13.5" customHeight="1" x14ac:dyDescent="0.2">
      <c r="A46" s="46">
        <f>ROW()</f>
        <v>46</v>
      </c>
      <c r="B46" s="470"/>
      <c r="C46" s="471"/>
      <c r="D46" s="471"/>
      <c r="E46" s="472"/>
      <c r="F46" s="404" t="s">
        <v>680</v>
      </c>
      <c r="G46" s="405"/>
      <c r="H46" s="405"/>
      <c r="I46" s="405"/>
      <c r="J46" s="405"/>
      <c r="K46" s="405"/>
      <c r="L46" s="405"/>
      <c r="M46" s="405"/>
      <c r="N46" s="405"/>
      <c r="O46" s="405"/>
      <c r="P46" s="70"/>
      <c r="Q46" s="70"/>
      <c r="R46" s="656" t="s">
        <v>33</v>
      </c>
      <c r="S46" s="656"/>
      <c r="T46" s="656"/>
      <c r="U46" s="657" t="s">
        <v>33</v>
      </c>
      <c r="V46" s="657"/>
      <c r="W46" s="657"/>
      <c r="X46" s="657"/>
      <c r="Y46" s="657" t="s">
        <v>33</v>
      </c>
      <c r="Z46" s="657"/>
      <c r="AA46" s="657"/>
      <c r="AB46" s="657" t="s">
        <v>33</v>
      </c>
      <c r="AC46" s="657"/>
      <c r="AD46" s="657"/>
      <c r="AE46" s="603"/>
      <c r="AF46" s="604"/>
      <c r="AG46" s="604"/>
      <c r="AH46" s="604"/>
      <c r="AI46" s="604"/>
      <c r="AJ46" s="604"/>
      <c r="AK46" s="604"/>
      <c r="AL46" s="605"/>
      <c r="AM46" s="613"/>
      <c r="AQ46" s="215" t="s">
        <v>33</v>
      </c>
      <c r="AR46" s="316" t="s">
        <v>541</v>
      </c>
      <c r="AS46" s="306" t="s">
        <v>542</v>
      </c>
      <c r="AT46" s="306" t="s">
        <v>543</v>
      </c>
      <c r="AU46" s="271" t="str">
        <f>IF(OR(R46=AX45,AY45,AZ45),"Threaded","")</f>
        <v/>
      </c>
      <c r="AV46" s="197" t="s">
        <v>37</v>
      </c>
      <c r="AW46" s="293"/>
      <c r="AX46" s="266" t="s">
        <v>544</v>
      </c>
      <c r="AY46" s="266" t="s">
        <v>545</v>
      </c>
      <c r="AZ46" s="266" t="s">
        <v>546</v>
      </c>
      <c r="BA46" s="197" t="s">
        <v>547</v>
      </c>
      <c r="BB46" s="266" t="s">
        <v>548</v>
      </c>
      <c r="BC46" s="197" t="s">
        <v>549</v>
      </c>
      <c r="BD46" s="197" t="s">
        <v>550</v>
      </c>
      <c r="BE46" s="197" t="s">
        <v>551</v>
      </c>
      <c r="BF46" s="197" t="s">
        <v>552</v>
      </c>
      <c r="BG46" s="197" t="s">
        <v>553</v>
      </c>
      <c r="BH46" s="197" t="s">
        <v>554</v>
      </c>
      <c r="BI46" s="197" t="s">
        <v>555</v>
      </c>
      <c r="BJ46" s="197" t="s">
        <v>556</v>
      </c>
      <c r="BK46" s="197" t="s">
        <v>557</v>
      </c>
      <c r="BL46" s="197" t="s">
        <v>558</v>
      </c>
      <c r="BM46" s="197" t="s">
        <v>559</v>
      </c>
      <c r="BN46" s="197" t="s">
        <v>560</v>
      </c>
      <c r="BO46" s="662"/>
      <c r="BP46" s="10"/>
    </row>
    <row r="47" spans="1:68" ht="13.5" customHeight="1" x14ac:dyDescent="0.2">
      <c r="A47" s="46">
        <f>ROW()</f>
        <v>47</v>
      </c>
      <c r="B47" s="470"/>
      <c r="C47" s="471"/>
      <c r="D47" s="471"/>
      <c r="E47" s="472"/>
      <c r="F47" s="404" t="s">
        <v>681</v>
      </c>
      <c r="G47" s="405"/>
      <c r="H47" s="405"/>
      <c r="I47" s="405"/>
      <c r="J47" s="405"/>
      <c r="K47" s="405"/>
      <c r="L47" s="405"/>
      <c r="M47" s="405"/>
      <c r="N47" s="405"/>
      <c r="O47" s="405"/>
      <c r="P47" s="70"/>
      <c r="Q47" s="70"/>
      <c r="R47" s="656" t="s">
        <v>33</v>
      </c>
      <c r="S47" s="656"/>
      <c r="T47" s="656"/>
      <c r="U47" s="657" t="s">
        <v>33</v>
      </c>
      <c r="V47" s="657"/>
      <c r="W47" s="657"/>
      <c r="X47" s="657"/>
      <c r="Y47" s="657" t="s">
        <v>33</v>
      </c>
      <c r="Z47" s="657"/>
      <c r="AA47" s="657"/>
      <c r="AB47" s="657" t="s">
        <v>33</v>
      </c>
      <c r="AC47" s="657"/>
      <c r="AD47" s="657"/>
      <c r="AE47" s="603"/>
      <c r="AF47" s="604"/>
      <c r="AG47" s="604"/>
      <c r="AH47" s="604"/>
      <c r="AI47" s="604"/>
      <c r="AJ47" s="604"/>
      <c r="AK47" s="604"/>
      <c r="AL47" s="605"/>
      <c r="AM47" s="613"/>
      <c r="AQ47" s="215" t="s">
        <v>33</v>
      </c>
      <c r="AR47" s="316" t="s">
        <v>541</v>
      </c>
      <c r="AS47" s="306" t="s">
        <v>542</v>
      </c>
      <c r="AT47" s="306" t="s">
        <v>543</v>
      </c>
      <c r="AU47" s="271" t="str">
        <f>IF(OR(Q47=AX45,AY45,AZ45),"Threaded","")</f>
        <v/>
      </c>
      <c r="AV47" s="197" t="s">
        <v>37</v>
      </c>
      <c r="AW47" s="317"/>
      <c r="AX47" s="266" t="s">
        <v>561</v>
      </c>
      <c r="AY47" s="266" t="s">
        <v>562</v>
      </c>
      <c r="AZ47" s="266" t="s">
        <v>563</v>
      </c>
      <c r="BA47" s="293" t="s">
        <v>564</v>
      </c>
      <c r="BB47" s="266" t="s">
        <v>565</v>
      </c>
      <c r="BC47" s="197" t="s">
        <v>566</v>
      </c>
      <c r="BD47" s="197" t="s">
        <v>567</v>
      </c>
      <c r="BE47" s="197" t="s">
        <v>568</v>
      </c>
      <c r="BF47" s="197" t="s">
        <v>569</v>
      </c>
      <c r="BG47" s="197" t="s">
        <v>570</v>
      </c>
      <c r="BH47" s="197" t="s">
        <v>571</v>
      </c>
      <c r="BI47" s="197" t="s">
        <v>572</v>
      </c>
      <c r="BJ47" s="197" t="s">
        <v>573</v>
      </c>
      <c r="BK47" s="197" t="s">
        <v>574</v>
      </c>
      <c r="BL47" s="197" t="s">
        <v>575</v>
      </c>
      <c r="BM47" s="197" t="s">
        <v>576</v>
      </c>
      <c r="BN47" s="197" t="s">
        <v>577</v>
      </c>
      <c r="BO47" s="662"/>
      <c r="BP47" s="10"/>
    </row>
    <row r="48" spans="1:68" ht="13.5" customHeight="1" x14ac:dyDescent="0.2">
      <c r="A48" s="46">
        <f>ROW()</f>
        <v>48</v>
      </c>
      <c r="B48" s="470"/>
      <c r="C48" s="471"/>
      <c r="D48" s="471"/>
      <c r="E48" s="472"/>
      <c r="F48" s="404" t="s">
        <v>682</v>
      </c>
      <c r="G48" s="405"/>
      <c r="H48" s="405"/>
      <c r="I48" s="405"/>
      <c r="J48" s="405"/>
      <c r="K48" s="405"/>
      <c r="L48" s="405"/>
      <c r="M48" s="405"/>
      <c r="N48" s="405"/>
      <c r="O48" s="405"/>
      <c r="P48" s="70"/>
      <c r="Q48" s="70"/>
      <c r="R48" s="656" t="s">
        <v>33</v>
      </c>
      <c r="S48" s="656"/>
      <c r="T48" s="656"/>
      <c r="U48" s="657" t="s">
        <v>33</v>
      </c>
      <c r="V48" s="657"/>
      <c r="W48" s="657"/>
      <c r="X48" s="657"/>
      <c r="Y48" s="657" t="s">
        <v>33</v>
      </c>
      <c r="Z48" s="657"/>
      <c r="AA48" s="657"/>
      <c r="AB48" s="657" t="s">
        <v>33</v>
      </c>
      <c r="AC48" s="657"/>
      <c r="AD48" s="657"/>
      <c r="AE48" s="603"/>
      <c r="AF48" s="604"/>
      <c r="AG48" s="604"/>
      <c r="AH48" s="604"/>
      <c r="AI48" s="604"/>
      <c r="AJ48" s="604"/>
      <c r="AK48" s="604"/>
      <c r="AL48" s="605"/>
      <c r="AM48" s="613"/>
      <c r="AQ48" s="215" t="s">
        <v>33</v>
      </c>
      <c r="AR48" s="316" t="s">
        <v>541</v>
      </c>
      <c r="AS48" s="306" t="s">
        <v>542</v>
      </c>
      <c r="AT48" s="306" t="s">
        <v>543</v>
      </c>
      <c r="AU48" s="271" t="str">
        <f>IF(OR(Q48=AX45,AY45,AZ45),"Threaded","")</f>
        <v/>
      </c>
      <c r="AV48" s="197" t="s">
        <v>37</v>
      </c>
      <c r="AW48" s="318" t="s">
        <v>33</v>
      </c>
      <c r="AX48" s="319" t="s">
        <v>85</v>
      </c>
      <c r="AY48" s="319" t="s">
        <v>86</v>
      </c>
      <c r="AZ48" s="319" t="s">
        <v>87</v>
      </c>
      <c r="BA48" s="197"/>
      <c r="BB48" s="260"/>
      <c r="BC48" s="260"/>
      <c r="BD48" s="325"/>
      <c r="BE48" s="325"/>
      <c r="BF48" s="325"/>
      <c r="BG48" s="325"/>
      <c r="BH48" s="325"/>
      <c r="BI48" s="260"/>
      <c r="BJ48" s="260"/>
      <c r="BK48" s="260"/>
      <c r="BL48" s="260"/>
      <c r="BM48" s="260"/>
      <c r="BN48" s="269"/>
      <c r="BO48" s="10"/>
      <c r="BP48" s="10"/>
    </row>
    <row r="49" spans="1:68" ht="13.5" customHeight="1" x14ac:dyDescent="0.2">
      <c r="A49" s="46">
        <f>ROW()</f>
        <v>49</v>
      </c>
      <c r="B49" s="470"/>
      <c r="C49" s="471"/>
      <c r="D49" s="471"/>
      <c r="E49" s="472"/>
      <c r="F49" s="404" t="s">
        <v>683</v>
      </c>
      <c r="G49" s="405"/>
      <c r="H49" s="405"/>
      <c r="I49" s="405"/>
      <c r="J49" s="405"/>
      <c r="K49" s="405"/>
      <c r="L49" s="405"/>
      <c r="M49" s="405"/>
      <c r="N49" s="405"/>
      <c r="O49" s="405"/>
      <c r="P49" s="70"/>
      <c r="Q49" s="70"/>
      <c r="R49" s="656" t="s">
        <v>33</v>
      </c>
      <c r="S49" s="656"/>
      <c r="T49" s="656"/>
      <c r="U49" s="657" t="s">
        <v>33</v>
      </c>
      <c r="V49" s="657"/>
      <c r="W49" s="657"/>
      <c r="X49" s="657"/>
      <c r="Y49" s="657" t="s">
        <v>33</v>
      </c>
      <c r="Z49" s="657"/>
      <c r="AA49" s="657"/>
      <c r="AB49" s="657" t="s">
        <v>33</v>
      </c>
      <c r="AC49" s="657"/>
      <c r="AD49" s="657"/>
      <c r="AE49" s="603"/>
      <c r="AF49" s="604"/>
      <c r="AG49" s="604"/>
      <c r="AH49" s="604"/>
      <c r="AI49" s="604"/>
      <c r="AJ49" s="604"/>
      <c r="AK49" s="604"/>
      <c r="AL49" s="605"/>
      <c r="AM49" s="613"/>
      <c r="AQ49" s="215" t="s">
        <v>33</v>
      </c>
      <c r="AR49" s="316" t="s">
        <v>541</v>
      </c>
      <c r="AS49" s="306" t="s">
        <v>542</v>
      </c>
      <c r="AT49" s="306" t="s">
        <v>543</v>
      </c>
      <c r="AU49" s="271" t="str">
        <f>IF(OR(Q49=AX45,AY45,AZ45),"Threaded","")</f>
        <v/>
      </c>
      <c r="AV49" s="197" t="s">
        <v>37</v>
      </c>
      <c r="AW49" s="215" t="s">
        <v>33</v>
      </c>
      <c r="AX49" s="306">
        <v>125</v>
      </c>
      <c r="AY49" s="306">
        <v>150</v>
      </c>
      <c r="AZ49" s="306">
        <v>250</v>
      </c>
      <c r="BA49" s="317">
        <v>300</v>
      </c>
      <c r="BB49" s="197"/>
      <c r="BC49" s="260"/>
      <c r="BD49" s="339"/>
      <c r="BE49" s="339"/>
      <c r="BF49" s="339"/>
      <c r="BG49" s="339"/>
      <c r="BH49" s="339"/>
      <c r="BI49" s="260"/>
      <c r="BJ49" s="260"/>
      <c r="BK49" s="260"/>
      <c r="BL49" s="260"/>
      <c r="BM49" s="260"/>
      <c r="BN49" s="269"/>
      <c r="BO49" s="10"/>
      <c r="BP49" s="10"/>
    </row>
    <row r="50" spans="1:68" ht="13.5" customHeight="1" x14ac:dyDescent="0.2">
      <c r="A50" s="46">
        <f>ROW()</f>
        <v>50</v>
      </c>
      <c r="B50" s="470"/>
      <c r="C50" s="471"/>
      <c r="D50" s="471"/>
      <c r="E50" s="472"/>
      <c r="F50" s="404" t="s">
        <v>684</v>
      </c>
      <c r="G50" s="405"/>
      <c r="H50" s="405"/>
      <c r="I50" s="405"/>
      <c r="J50" s="405"/>
      <c r="K50" s="405"/>
      <c r="L50" s="405"/>
      <c r="M50" s="405"/>
      <c r="N50" s="405"/>
      <c r="O50" s="405"/>
      <c r="P50" s="70"/>
      <c r="Q50" s="70"/>
      <c r="R50" s="656" t="s">
        <v>33</v>
      </c>
      <c r="S50" s="656"/>
      <c r="T50" s="656"/>
      <c r="U50" s="657" t="s">
        <v>33</v>
      </c>
      <c r="V50" s="657"/>
      <c r="W50" s="657"/>
      <c r="X50" s="657"/>
      <c r="Y50" s="657" t="s">
        <v>33</v>
      </c>
      <c r="Z50" s="657"/>
      <c r="AA50" s="657"/>
      <c r="AB50" s="657" t="s">
        <v>33</v>
      </c>
      <c r="AC50" s="657"/>
      <c r="AD50" s="657"/>
      <c r="AE50" s="603"/>
      <c r="AF50" s="604"/>
      <c r="AG50" s="604"/>
      <c r="AH50" s="604"/>
      <c r="AI50" s="604"/>
      <c r="AJ50" s="604"/>
      <c r="AK50" s="604"/>
      <c r="AL50" s="605"/>
      <c r="AM50" s="613"/>
      <c r="AQ50" s="215" t="s">
        <v>33</v>
      </c>
      <c r="AR50" s="316" t="s">
        <v>541</v>
      </c>
      <c r="AS50" s="306" t="s">
        <v>542</v>
      </c>
      <c r="AT50" s="306" t="s">
        <v>543</v>
      </c>
      <c r="AU50" s="271" t="str">
        <f>IF(OR(Q50=AX45,AY45,AZ45),"Threaded","")</f>
        <v/>
      </c>
      <c r="AV50" s="197" t="s">
        <v>37</v>
      </c>
      <c r="AW50" s="323"/>
      <c r="AX50" s="324"/>
      <c r="AY50" s="324"/>
      <c r="AZ50" s="324"/>
      <c r="BA50" s="325"/>
      <c r="BB50" s="260"/>
      <c r="BC50" s="260"/>
      <c r="BD50" s="260"/>
      <c r="BE50" s="260"/>
      <c r="BF50" s="260"/>
      <c r="BG50" s="260"/>
      <c r="BH50" s="260"/>
      <c r="BI50" s="260"/>
      <c r="BJ50" s="260"/>
      <c r="BK50" s="260"/>
      <c r="BL50" s="260"/>
      <c r="BM50" s="260"/>
      <c r="BN50" s="269"/>
      <c r="BO50" s="10"/>
      <c r="BP50" s="10"/>
    </row>
    <row r="51" spans="1:68" ht="13.5" customHeight="1" x14ac:dyDescent="0.2">
      <c r="A51" s="46">
        <f>ROW()</f>
        <v>51</v>
      </c>
      <c r="B51" s="470"/>
      <c r="C51" s="471"/>
      <c r="D51" s="471"/>
      <c r="E51" s="472"/>
      <c r="F51" s="404" t="s">
        <v>685</v>
      </c>
      <c r="G51" s="405"/>
      <c r="H51" s="405"/>
      <c r="I51" s="405"/>
      <c r="J51" s="405"/>
      <c r="K51" s="405"/>
      <c r="L51" s="405"/>
      <c r="M51" s="405"/>
      <c r="N51" s="405"/>
      <c r="O51" s="405"/>
      <c r="P51" s="70"/>
      <c r="Q51" s="70"/>
      <c r="R51" s="656" t="s">
        <v>33</v>
      </c>
      <c r="S51" s="656"/>
      <c r="T51" s="656"/>
      <c r="U51" s="657" t="s">
        <v>33</v>
      </c>
      <c r="V51" s="657"/>
      <c r="W51" s="657"/>
      <c r="X51" s="657"/>
      <c r="Y51" s="657" t="s">
        <v>33</v>
      </c>
      <c r="Z51" s="657"/>
      <c r="AA51" s="657"/>
      <c r="AB51" s="657" t="s">
        <v>33</v>
      </c>
      <c r="AC51" s="657"/>
      <c r="AD51" s="657"/>
      <c r="AE51" s="603"/>
      <c r="AF51" s="604"/>
      <c r="AG51" s="604"/>
      <c r="AH51" s="604"/>
      <c r="AI51" s="604"/>
      <c r="AJ51" s="604"/>
      <c r="AK51" s="604"/>
      <c r="AL51" s="605"/>
      <c r="AM51" s="613"/>
      <c r="AQ51" s="215" t="s">
        <v>33</v>
      </c>
      <c r="AR51" s="316" t="s">
        <v>541</v>
      </c>
      <c r="AS51" s="306" t="s">
        <v>542</v>
      </c>
      <c r="AT51" s="306" t="s">
        <v>543</v>
      </c>
      <c r="AU51" s="271" t="str">
        <f>IF(OR(Q51=AX45,AY45,AZ45),"Threaded","")</f>
        <v/>
      </c>
      <c r="AV51" s="197" t="s">
        <v>37</v>
      </c>
      <c r="AW51" s="340"/>
      <c r="AX51" s="340"/>
      <c r="AY51" s="340"/>
      <c r="AZ51" s="260"/>
      <c r="BA51" s="260"/>
      <c r="BB51" s="260"/>
      <c r="BC51" s="260"/>
      <c r="BD51" s="260"/>
      <c r="BE51" s="260"/>
      <c r="BF51" s="260"/>
      <c r="BG51" s="260"/>
      <c r="BH51" s="260"/>
      <c r="BI51" s="260"/>
      <c r="BJ51" s="260"/>
      <c r="BK51" s="260"/>
      <c r="BL51" s="260"/>
      <c r="BM51" s="260"/>
      <c r="BN51" s="269"/>
      <c r="BO51" s="10"/>
      <c r="BP51" s="10"/>
    </row>
    <row r="52" spans="1:68" ht="13.5" customHeight="1" x14ac:dyDescent="0.2">
      <c r="A52" s="46">
        <f>ROW()</f>
        <v>52</v>
      </c>
      <c r="B52" s="470"/>
      <c r="C52" s="471"/>
      <c r="D52" s="471"/>
      <c r="E52" s="472"/>
      <c r="F52" s="449" t="s">
        <v>686</v>
      </c>
      <c r="G52" s="450"/>
      <c r="H52" s="450"/>
      <c r="I52" s="450"/>
      <c r="J52" s="450"/>
      <c r="K52" s="450"/>
      <c r="L52" s="450"/>
      <c r="M52" s="450"/>
      <c r="N52" s="450"/>
      <c r="O52" s="450"/>
      <c r="P52" s="450"/>
      <c r="Q52" s="450"/>
      <c r="R52" s="656" t="s">
        <v>33</v>
      </c>
      <c r="S52" s="656"/>
      <c r="T52" s="656"/>
      <c r="U52" s="657" t="s">
        <v>33</v>
      </c>
      <c r="V52" s="657"/>
      <c r="W52" s="657"/>
      <c r="X52" s="657"/>
      <c r="Y52" s="657" t="s">
        <v>33</v>
      </c>
      <c r="Z52" s="657"/>
      <c r="AA52" s="657"/>
      <c r="AB52" s="657" t="s">
        <v>33</v>
      </c>
      <c r="AC52" s="657"/>
      <c r="AD52" s="657"/>
      <c r="AE52" s="603"/>
      <c r="AF52" s="604"/>
      <c r="AG52" s="604"/>
      <c r="AH52" s="604"/>
      <c r="AI52" s="604"/>
      <c r="AJ52" s="604"/>
      <c r="AK52" s="604"/>
      <c r="AL52" s="605"/>
      <c r="AM52" s="613"/>
      <c r="AQ52" s="215" t="s">
        <v>33</v>
      </c>
      <c r="AR52" s="316" t="s">
        <v>541</v>
      </c>
      <c r="AS52" s="306" t="s">
        <v>542</v>
      </c>
      <c r="AT52" s="306" t="s">
        <v>543</v>
      </c>
      <c r="AU52" s="271" t="str">
        <f>IF(OR(Q52=AX45,AY45,AZ45),"Threaded","")</f>
        <v/>
      </c>
      <c r="AV52" s="197" t="s">
        <v>37</v>
      </c>
      <c r="AW52" s="340"/>
      <c r="AX52" s="340"/>
      <c r="AY52" s="340"/>
      <c r="AZ52" s="260"/>
      <c r="BA52" s="260"/>
      <c r="BB52" s="260"/>
      <c r="BC52" s="260"/>
      <c r="BD52" s="260"/>
      <c r="BE52" s="260"/>
      <c r="BF52" s="260"/>
      <c r="BG52" s="260"/>
      <c r="BH52" s="260"/>
      <c r="BI52" s="260"/>
      <c r="BJ52" s="260"/>
      <c r="BK52" s="260"/>
      <c r="BL52" s="260"/>
      <c r="BM52" s="260"/>
      <c r="BN52" s="269"/>
      <c r="BO52" s="10"/>
      <c r="BP52" s="10"/>
    </row>
    <row r="53" spans="1:68" ht="13.5" customHeight="1" x14ac:dyDescent="0.2">
      <c r="A53" s="46">
        <f>ROW()</f>
        <v>53</v>
      </c>
      <c r="B53" s="470"/>
      <c r="C53" s="471"/>
      <c r="D53" s="471"/>
      <c r="E53" s="472"/>
      <c r="F53" s="404" t="s">
        <v>687</v>
      </c>
      <c r="G53" s="405"/>
      <c r="H53" s="405"/>
      <c r="I53" s="405"/>
      <c r="J53" s="405"/>
      <c r="K53" s="405"/>
      <c r="L53" s="405"/>
      <c r="M53" s="405"/>
      <c r="N53" s="405"/>
      <c r="O53" s="405"/>
      <c r="P53" s="70"/>
      <c r="Q53" s="70"/>
      <c r="R53" s="656" t="s">
        <v>33</v>
      </c>
      <c r="S53" s="656"/>
      <c r="T53" s="656"/>
      <c r="U53" s="657" t="s">
        <v>33</v>
      </c>
      <c r="V53" s="657"/>
      <c r="W53" s="657"/>
      <c r="X53" s="657"/>
      <c r="Y53" s="657" t="s">
        <v>33</v>
      </c>
      <c r="Z53" s="657"/>
      <c r="AA53" s="657"/>
      <c r="AB53" s="657" t="s">
        <v>33</v>
      </c>
      <c r="AC53" s="657"/>
      <c r="AD53" s="657"/>
      <c r="AE53" s="603"/>
      <c r="AF53" s="604"/>
      <c r="AG53" s="604"/>
      <c r="AH53" s="604"/>
      <c r="AI53" s="604"/>
      <c r="AJ53" s="604"/>
      <c r="AK53" s="604"/>
      <c r="AL53" s="605"/>
      <c r="AM53" s="613"/>
      <c r="AQ53" s="215" t="s">
        <v>33</v>
      </c>
      <c r="AR53" s="316" t="s">
        <v>541</v>
      </c>
      <c r="AS53" s="306" t="s">
        <v>542</v>
      </c>
      <c r="AT53" s="306" t="s">
        <v>543</v>
      </c>
      <c r="AU53" s="271" t="str">
        <f>IF(OR(Q53=AX45,AY45,AZ45),"Threaded","")</f>
        <v/>
      </c>
      <c r="AV53" s="197" t="s">
        <v>37</v>
      </c>
      <c r="AW53" s="260"/>
      <c r="AX53" s="260"/>
      <c r="AY53" s="260"/>
      <c r="AZ53" s="260"/>
      <c r="BA53" s="260"/>
      <c r="BB53" s="260"/>
      <c r="BC53" s="260"/>
      <c r="BD53" s="260"/>
      <c r="BE53" s="260"/>
      <c r="BF53" s="260"/>
      <c r="BG53" s="260"/>
      <c r="BH53" s="260"/>
      <c r="BI53" s="260"/>
      <c r="BJ53" s="260"/>
      <c r="BK53" s="260"/>
      <c r="BL53" s="260"/>
      <c r="BM53" s="260"/>
      <c r="BN53" s="269"/>
      <c r="BO53" s="10"/>
      <c r="BP53" s="10"/>
    </row>
    <row r="54" spans="1:68" ht="13.5" customHeight="1" x14ac:dyDescent="0.2">
      <c r="A54" s="46">
        <f>ROW()</f>
        <v>54</v>
      </c>
      <c r="B54" s="470"/>
      <c r="C54" s="471"/>
      <c r="D54" s="471"/>
      <c r="E54" s="472"/>
      <c r="F54" s="404" t="s">
        <v>688</v>
      </c>
      <c r="G54" s="405"/>
      <c r="H54" s="405"/>
      <c r="I54" s="405"/>
      <c r="J54" s="405"/>
      <c r="K54" s="405"/>
      <c r="L54" s="405"/>
      <c r="M54" s="405"/>
      <c r="N54" s="405"/>
      <c r="O54" s="405"/>
      <c r="P54" s="70"/>
      <c r="Q54" s="70"/>
      <c r="R54" s="656" t="s">
        <v>33</v>
      </c>
      <c r="S54" s="656"/>
      <c r="T54" s="656"/>
      <c r="U54" s="657" t="s">
        <v>33</v>
      </c>
      <c r="V54" s="657"/>
      <c r="W54" s="657"/>
      <c r="X54" s="657"/>
      <c r="Y54" s="657" t="s">
        <v>33</v>
      </c>
      <c r="Z54" s="657"/>
      <c r="AA54" s="657"/>
      <c r="AB54" s="657" t="s">
        <v>33</v>
      </c>
      <c r="AC54" s="657"/>
      <c r="AD54" s="657"/>
      <c r="AE54" s="603"/>
      <c r="AF54" s="604"/>
      <c r="AG54" s="604"/>
      <c r="AH54" s="604"/>
      <c r="AI54" s="604"/>
      <c r="AJ54" s="604"/>
      <c r="AK54" s="604"/>
      <c r="AL54" s="605"/>
      <c r="AM54" s="613"/>
      <c r="AQ54" s="215" t="s">
        <v>33</v>
      </c>
      <c r="AR54" s="316" t="s">
        <v>541</v>
      </c>
      <c r="AS54" s="306" t="s">
        <v>542</v>
      </c>
      <c r="AT54" s="306" t="s">
        <v>543</v>
      </c>
      <c r="AU54" s="271" t="str">
        <f>IF(OR(Q54=AX45,AY45,AZ45),"Threaded","")</f>
        <v/>
      </c>
      <c r="AV54" s="197" t="s">
        <v>37</v>
      </c>
      <c r="AW54" s="260"/>
      <c r="AX54" s="260"/>
      <c r="AY54" s="260"/>
      <c r="AZ54" s="260"/>
      <c r="BA54" s="260"/>
      <c r="BB54" s="260"/>
      <c r="BC54" s="260"/>
      <c r="BD54" s="260"/>
      <c r="BE54" s="260"/>
      <c r="BF54" s="260"/>
      <c r="BG54" s="260"/>
      <c r="BH54" s="260"/>
      <c r="BI54" s="260"/>
      <c r="BJ54" s="260"/>
      <c r="BK54" s="260"/>
      <c r="BL54" s="260"/>
      <c r="BM54" s="260"/>
      <c r="BN54" s="269"/>
      <c r="BO54" s="10"/>
      <c r="BP54" s="10"/>
    </row>
    <row r="55" spans="1:68" ht="13.5" customHeight="1" x14ac:dyDescent="0.2">
      <c r="A55" s="46">
        <f>ROW()</f>
        <v>55</v>
      </c>
      <c r="B55" s="470"/>
      <c r="C55" s="471"/>
      <c r="D55" s="471"/>
      <c r="E55" s="472"/>
      <c r="F55" s="404" t="s">
        <v>689</v>
      </c>
      <c r="G55" s="405"/>
      <c r="H55" s="405"/>
      <c r="I55" s="405"/>
      <c r="J55" s="405"/>
      <c r="K55" s="405"/>
      <c r="L55" s="405"/>
      <c r="M55" s="405"/>
      <c r="N55" s="405"/>
      <c r="O55" s="405"/>
      <c r="P55" s="70"/>
      <c r="Q55" s="70"/>
      <c r="R55" s="656" t="s">
        <v>33</v>
      </c>
      <c r="S55" s="656"/>
      <c r="T55" s="656"/>
      <c r="U55" s="657" t="s">
        <v>33</v>
      </c>
      <c r="V55" s="657"/>
      <c r="W55" s="657"/>
      <c r="X55" s="657"/>
      <c r="Y55" s="657" t="s">
        <v>33</v>
      </c>
      <c r="Z55" s="657"/>
      <c r="AA55" s="657"/>
      <c r="AB55" s="657" t="s">
        <v>33</v>
      </c>
      <c r="AC55" s="657"/>
      <c r="AD55" s="657"/>
      <c r="AE55" s="603"/>
      <c r="AF55" s="604"/>
      <c r="AG55" s="604"/>
      <c r="AH55" s="604"/>
      <c r="AI55" s="604"/>
      <c r="AJ55" s="604"/>
      <c r="AK55" s="604"/>
      <c r="AL55" s="605"/>
      <c r="AM55" s="613"/>
      <c r="AQ55" s="215" t="s">
        <v>33</v>
      </c>
      <c r="AR55" s="316" t="s">
        <v>541</v>
      </c>
      <c r="AS55" s="306" t="s">
        <v>542</v>
      </c>
      <c r="AT55" s="306" t="s">
        <v>543</v>
      </c>
      <c r="AU55" s="271" t="str">
        <f>IF(OR(Q55=AX45,AY45,AZ45),"Threaded","")</f>
        <v/>
      </c>
      <c r="AV55" s="197" t="s">
        <v>37</v>
      </c>
      <c r="AW55" s="260"/>
      <c r="AX55" s="260"/>
      <c r="AY55" s="260"/>
      <c r="AZ55" s="260"/>
      <c r="BA55" s="260"/>
      <c r="BB55" s="260"/>
      <c r="BC55" s="260"/>
      <c r="BD55" s="260"/>
      <c r="BE55" s="260"/>
      <c r="BF55" s="260"/>
      <c r="BG55" s="260"/>
      <c r="BH55" s="260"/>
      <c r="BI55" s="260"/>
      <c r="BJ55" s="260"/>
      <c r="BK55" s="260"/>
      <c r="BL55" s="260"/>
      <c r="BM55" s="260"/>
      <c r="BN55" s="269"/>
      <c r="BO55" s="10"/>
      <c r="BP55" s="10"/>
    </row>
    <row r="56" spans="1:68" ht="13.5" customHeight="1" x14ac:dyDescent="0.2">
      <c r="A56" s="46">
        <f>ROW()</f>
        <v>56</v>
      </c>
      <c r="B56" s="470"/>
      <c r="C56" s="471"/>
      <c r="D56" s="471"/>
      <c r="E56" s="472"/>
      <c r="F56" s="404" t="s">
        <v>690</v>
      </c>
      <c r="G56" s="405"/>
      <c r="H56" s="405"/>
      <c r="I56" s="405"/>
      <c r="J56" s="405"/>
      <c r="K56" s="405"/>
      <c r="L56" s="405"/>
      <c r="M56" s="405"/>
      <c r="N56" s="405"/>
      <c r="O56" s="405"/>
      <c r="P56" s="70"/>
      <c r="Q56" s="70"/>
      <c r="R56" s="656" t="s">
        <v>33</v>
      </c>
      <c r="S56" s="656"/>
      <c r="T56" s="656"/>
      <c r="U56" s="657" t="s">
        <v>33</v>
      </c>
      <c r="V56" s="657"/>
      <c r="W56" s="657"/>
      <c r="X56" s="657"/>
      <c r="Y56" s="657" t="s">
        <v>33</v>
      </c>
      <c r="Z56" s="657"/>
      <c r="AA56" s="657"/>
      <c r="AB56" s="657" t="s">
        <v>33</v>
      </c>
      <c r="AC56" s="657"/>
      <c r="AD56" s="657"/>
      <c r="AE56" s="603"/>
      <c r="AF56" s="604"/>
      <c r="AG56" s="604"/>
      <c r="AH56" s="604"/>
      <c r="AI56" s="604"/>
      <c r="AJ56" s="604"/>
      <c r="AK56" s="604"/>
      <c r="AL56" s="605"/>
      <c r="AM56" s="613"/>
      <c r="AQ56" s="215" t="s">
        <v>33</v>
      </c>
      <c r="AR56" s="316" t="s">
        <v>541</v>
      </c>
      <c r="AS56" s="306" t="s">
        <v>542</v>
      </c>
      <c r="AT56" s="306" t="s">
        <v>543</v>
      </c>
      <c r="AU56" s="271" t="str">
        <f>IF(OR(Q56=AX45,AY45,AZ45),"Threaded","")</f>
        <v/>
      </c>
      <c r="AV56" s="197" t="s">
        <v>37</v>
      </c>
      <c r="AW56" s="260"/>
      <c r="AX56" s="260"/>
      <c r="AY56" s="260"/>
      <c r="AZ56" s="260"/>
      <c r="BA56" s="260"/>
      <c r="BB56" s="260"/>
      <c r="BC56" s="260"/>
      <c r="BD56" s="260"/>
      <c r="BE56" s="260"/>
      <c r="BF56" s="260"/>
      <c r="BG56" s="260"/>
      <c r="BH56" s="260"/>
      <c r="BI56" s="260"/>
      <c r="BJ56" s="260"/>
      <c r="BK56" s="260"/>
      <c r="BL56" s="260"/>
      <c r="BM56" s="260"/>
      <c r="BN56" s="269"/>
      <c r="BO56" s="10"/>
      <c r="BP56" s="10"/>
    </row>
    <row r="57" spans="1:68" s="35" customFormat="1" ht="13.5" customHeight="1" x14ac:dyDescent="0.2">
      <c r="A57" s="46">
        <f>ROW()</f>
        <v>57</v>
      </c>
      <c r="B57" s="470" t="s">
        <v>580</v>
      </c>
      <c r="C57" s="471"/>
      <c r="D57" s="471"/>
      <c r="E57" s="472"/>
      <c r="F57" s="446" t="s">
        <v>579</v>
      </c>
      <c r="G57" s="447"/>
      <c r="H57" s="447"/>
      <c r="I57" s="447"/>
      <c r="J57" s="447"/>
      <c r="K57" s="447"/>
      <c r="L57" s="447"/>
      <c r="M57" s="447"/>
      <c r="N57" s="447"/>
      <c r="O57" s="447"/>
      <c r="P57" s="447"/>
      <c r="Q57" s="447"/>
      <c r="R57" s="447"/>
      <c r="S57" s="447"/>
      <c r="T57" s="447"/>
      <c r="U57" s="658" t="s">
        <v>578</v>
      </c>
      <c r="V57" s="658"/>
      <c r="W57" s="658"/>
      <c r="X57" s="658"/>
      <c r="Y57" s="658"/>
      <c r="Z57" s="658"/>
      <c r="AA57" s="658"/>
      <c r="AB57" s="658"/>
      <c r="AC57" s="658"/>
      <c r="AD57" s="659"/>
      <c r="AE57" s="603"/>
      <c r="AF57" s="604"/>
      <c r="AG57" s="604"/>
      <c r="AH57" s="604"/>
      <c r="AI57" s="604"/>
      <c r="AJ57" s="604"/>
      <c r="AK57" s="604"/>
      <c r="AL57" s="605"/>
      <c r="AM57" s="613"/>
      <c r="AO57" s="20"/>
      <c r="AQ57" s="197" t="s">
        <v>33</v>
      </c>
      <c r="AR57" s="341" t="s">
        <v>578</v>
      </c>
      <c r="AS57" s="306" t="s">
        <v>627</v>
      </c>
      <c r="AT57" s="324"/>
      <c r="AU57" s="324"/>
      <c r="AV57" s="325"/>
      <c r="AW57" s="260"/>
      <c r="AX57" s="260"/>
      <c r="AY57" s="260"/>
      <c r="AZ57" s="192"/>
      <c r="BA57" s="192"/>
      <c r="BB57" s="192"/>
      <c r="BC57" s="192"/>
      <c r="BD57" s="192"/>
      <c r="BE57" s="192"/>
      <c r="BF57" s="192"/>
      <c r="BG57" s="192"/>
      <c r="BH57" s="192"/>
      <c r="BI57" s="192"/>
      <c r="BJ57" s="192"/>
      <c r="BK57" s="192"/>
      <c r="BL57" s="192"/>
      <c r="BM57" s="192"/>
      <c r="BN57" s="320"/>
      <c r="BO57" s="10"/>
      <c r="BP57" s="10"/>
    </row>
    <row r="58" spans="1:68" s="35" customFormat="1" ht="13.5" customHeight="1" x14ac:dyDescent="0.2">
      <c r="A58" s="46">
        <f>ROW()</f>
        <v>58</v>
      </c>
      <c r="B58" s="470"/>
      <c r="C58" s="471"/>
      <c r="D58" s="471"/>
      <c r="E58" s="472"/>
      <c r="F58" s="507"/>
      <c r="G58" s="432"/>
      <c r="H58" s="432"/>
      <c r="I58" s="432"/>
      <c r="J58" s="432"/>
      <c r="K58" s="432"/>
      <c r="L58" s="432"/>
      <c r="M58" s="432"/>
      <c r="N58" s="432"/>
      <c r="O58" s="432"/>
      <c r="P58" s="432"/>
      <c r="Q58" s="432"/>
      <c r="R58" s="509"/>
      <c r="S58" s="509"/>
      <c r="T58" s="509"/>
      <c r="U58" s="509"/>
      <c r="V58" s="509"/>
      <c r="W58" s="509"/>
      <c r="X58" s="509"/>
      <c r="Y58" s="509"/>
      <c r="Z58" s="509"/>
      <c r="AA58" s="509"/>
      <c r="AB58" s="509"/>
      <c r="AC58" s="509"/>
      <c r="AD58" s="510"/>
      <c r="AE58" s="404"/>
      <c r="AF58" s="405"/>
      <c r="AG58" s="405"/>
      <c r="AH58" s="405"/>
      <c r="AI58" s="405"/>
      <c r="AJ58" s="405"/>
      <c r="AK58" s="405"/>
      <c r="AL58" s="406"/>
      <c r="AM58" s="45"/>
      <c r="AO58" s="20"/>
      <c r="AQ58" s="260"/>
      <c r="AR58" s="326"/>
      <c r="AS58" s="269"/>
      <c r="AT58" s="269"/>
      <c r="AU58" s="269"/>
      <c r="AV58" s="260"/>
      <c r="AW58" s="260"/>
      <c r="AX58" s="260"/>
      <c r="AY58" s="260"/>
      <c r="AZ58" s="192"/>
      <c r="BA58" s="192"/>
      <c r="BB58" s="192"/>
      <c r="BC58" s="192"/>
      <c r="BD58" s="192"/>
      <c r="BE58" s="192"/>
      <c r="BF58" s="192"/>
      <c r="BG58" s="192"/>
      <c r="BH58" s="192"/>
      <c r="BI58" s="192"/>
      <c r="BJ58" s="192"/>
      <c r="BK58" s="192"/>
      <c r="BL58" s="192"/>
      <c r="BM58" s="192"/>
      <c r="BN58" s="320"/>
      <c r="BO58" s="10"/>
      <c r="BP58" s="10"/>
    </row>
    <row r="59" spans="1:68" s="35" customFormat="1" ht="13.5" customHeight="1" x14ac:dyDescent="0.2">
      <c r="A59" s="46">
        <f>ROW()</f>
        <v>59</v>
      </c>
      <c r="B59" s="470"/>
      <c r="C59" s="471"/>
      <c r="D59" s="471"/>
      <c r="E59" s="472"/>
      <c r="F59" s="507"/>
      <c r="G59" s="432"/>
      <c r="H59" s="432"/>
      <c r="I59" s="432"/>
      <c r="J59" s="432"/>
      <c r="K59" s="432"/>
      <c r="L59" s="432"/>
      <c r="M59" s="432"/>
      <c r="N59" s="432"/>
      <c r="O59" s="432"/>
      <c r="P59" s="432"/>
      <c r="Q59" s="432"/>
      <c r="R59" s="509"/>
      <c r="S59" s="509"/>
      <c r="T59" s="509"/>
      <c r="U59" s="509"/>
      <c r="V59" s="509"/>
      <c r="W59" s="509"/>
      <c r="X59" s="509"/>
      <c r="Y59" s="509"/>
      <c r="Z59" s="509"/>
      <c r="AA59" s="509"/>
      <c r="AB59" s="509"/>
      <c r="AC59" s="509"/>
      <c r="AD59" s="510"/>
      <c r="AE59" s="404"/>
      <c r="AF59" s="405"/>
      <c r="AG59" s="405"/>
      <c r="AH59" s="405"/>
      <c r="AI59" s="405"/>
      <c r="AJ59" s="405"/>
      <c r="AK59" s="405"/>
      <c r="AL59" s="406"/>
      <c r="AM59" s="45"/>
      <c r="AO59" s="20"/>
      <c r="AQ59" s="260"/>
      <c r="AR59" s="261"/>
      <c r="AS59" s="261"/>
      <c r="AT59" s="261"/>
      <c r="AU59" s="261"/>
      <c r="AV59" s="261"/>
      <c r="AW59" s="260"/>
      <c r="AX59" s="260"/>
      <c r="AY59" s="260"/>
      <c r="AZ59" s="192"/>
      <c r="BA59" s="192"/>
      <c r="BB59" s="192"/>
      <c r="BC59" s="192"/>
      <c r="BD59" s="192"/>
      <c r="BE59" s="192"/>
      <c r="BF59" s="192"/>
      <c r="BG59" s="192"/>
      <c r="BH59" s="192"/>
      <c r="BI59" s="192"/>
      <c r="BJ59" s="192"/>
      <c r="BK59" s="192"/>
      <c r="BL59" s="192"/>
      <c r="BM59" s="192"/>
      <c r="BN59" s="320"/>
      <c r="BO59" s="10"/>
      <c r="BP59" s="10"/>
    </row>
    <row r="60" spans="1:68" s="35" customFormat="1" ht="13.5" customHeight="1" x14ac:dyDescent="0.2">
      <c r="A60" s="46">
        <f>ROW()</f>
        <v>60</v>
      </c>
      <c r="B60" s="470"/>
      <c r="C60" s="471"/>
      <c r="D60" s="471"/>
      <c r="E60" s="472"/>
      <c r="F60" s="507"/>
      <c r="G60" s="432"/>
      <c r="H60" s="432"/>
      <c r="I60" s="432"/>
      <c r="J60" s="432"/>
      <c r="K60" s="432"/>
      <c r="L60" s="432"/>
      <c r="M60" s="432"/>
      <c r="N60" s="432"/>
      <c r="O60" s="432"/>
      <c r="P60" s="432"/>
      <c r="Q60" s="432"/>
      <c r="R60" s="509"/>
      <c r="S60" s="509"/>
      <c r="T60" s="509"/>
      <c r="U60" s="509"/>
      <c r="V60" s="509"/>
      <c r="W60" s="509"/>
      <c r="X60" s="509"/>
      <c r="Y60" s="509"/>
      <c r="Z60" s="509"/>
      <c r="AA60" s="509"/>
      <c r="AB60" s="509"/>
      <c r="AC60" s="509"/>
      <c r="AD60" s="510"/>
      <c r="AE60" s="404"/>
      <c r="AF60" s="405"/>
      <c r="AG60" s="405"/>
      <c r="AH60" s="405"/>
      <c r="AI60" s="405"/>
      <c r="AJ60" s="405"/>
      <c r="AK60" s="405"/>
      <c r="AL60" s="406"/>
      <c r="AM60" s="45"/>
      <c r="AO60" s="20"/>
      <c r="AQ60" s="11"/>
      <c r="AR60" s="17"/>
      <c r="AS60" s="18"/>
      <c r="AT60" s="18"/>
      <c r="AU60" s="18"/>
      <c r="AV60" s="11"/>
      <c r="AW60" s="17"/>
      <c r="AX60" s="18"/>
      <c r="AY60" s="18"/>
      <c r="AZ60" s="11"/>
      <c r="BA60" s="11"/>
      <c r="BB60" s="11"/>
      <c r="BC60" s="11"/>
      <c r="BD60" s="11"/>
      <c r="BE60" s="11"/>
      <c r="BF60" s="11"/>
      <c r="BG60" s="11"/>
      <c r="BH60" s="11"/>
      <c r="BI60" s="13"/>
      <c r="BJ60" s="13"/>
      <c r="BK60" s="13"/>
      <c r="BL60" s="10"/>
      <c r="BM60" s="10"/>
      <c r="BN60" s="10"/>
      <c r="BO60" s="10"/>
      <c r="BP60" s="10"/>
    </row>
    <row r="61" spans="1:68" s="35" customFormat="1" ht="13.5" customHeight="1" x14ac:dyDescent="0.2">
      <c r="A61" s="46">
        <f>ROW()</f>
        <v>61</v>
      </c>
      <c r="B61" s="470"/>
      <c r="C61" s="471"/>
      <c r="D61" s="471"/>
      <c r="E61" s="472"/>
      <c r="F61" s="507"/>
      <c r="G61" s="432"/>
      <c r="H61" s="432"/>
      <c r="I61" s="432"/>
      <c r="J61" s="432"/>
      <c r="K61" s="432"/>
      <c r="L61" s="432"/>
      <c r="M61" s="432"/>
      <c r="N61" s="432"/>
      <c r="O61" s="432"/>
      <c r="P61" s="432"/>
      <c r="Q61" s="432"/>
      <c r="R61" s="509"/>
      <c r="S61" s="509"/>
      <c r="T61" s="509"/>
      <c r="U61" s="509"/>
      <c r="V61" s="509"/>
      <c r="W61" s="509"/>
      <c r="X61" s="509"/>
      <c r="Y61" s="509"/>
      <c r="Z61" s="509"/>
      <c r="AA61" s="509"/>
      <c r="AB61" s="509"/>
      <c r="AC61" s="509"/>
      <c r="AD61" s="510"/>
      <c r="AE61" s="404"/>
      <c r="AF61" s="405"/>
      <c r="AG61" s="405"/>
      <c r="AH61" s="405"/>
      <c r="AI61" s="405"/>
      <c r="AJ61" s="405"/>
      <c r="AK61" s="405"/>
      <c r="AL61" s="406"/>
      <c r="AM61" s="45"/>
      <c r="AO61" s="20"/>
      <c r="AQ61" s="11"/>
      <c r="AR61" s="17"/>
      <c r="AS61" s="18"/>
      <c r="AT61" s="18"/>
      <c r="AU61" s="18"/>
      <c r="AV61" s="11"/>
      <c r="AW61" s="17"/>
      <c r="AX61" s="18"/>
      <c r="AY61" s="18"/>
      <c r="AZ61" s="11"/>
      <c r="BA61" s="11"/>
      <c r="BB61" s="11"/>
      <c r="BC61" s="11"/>
      <c r="BD61" s="11"/>
      <c r="BE61" s="11"/>
      <c r="BF61" s="11"/>
      <c r="BG61" s="11"/>
      <c r="BH61" s="11"/>
      <c r="BI61" s="13"/>
      <c r="BJ61" s="13"/>
      <c r="BK61" s="13"/>
      <c r="BL61" s="10"/>
      <c r="BM61" s="10"/>
      <c r="BN61" s="10"/>
      <c r="BO61" s="10"/>
      <c r="BP61" s="10"/>
    </row>
    <row r="62" spans="1:68" s="35" customFormat="1" ht="13.5" customHeight="1" thickBot="1" x14ac:dyDescent="0.25">
      <c r="A62" s="46">
        <f>ROW()</f>
        <v>62</v>
      </c>
      <c r="B62" s="470"/>
      <c r="C62" s="471"/>
      <c r="D62" s="471"/>
      <c r="E62" s="472"/>
      <c r="F62" s="507"/>
      <c r="G62" s="432"/>
      <c r="H62" s="432"/>
      <c r="I62" s="432"/>
      <c r="J62" s="432"/>
      <c r="K62" s="432"/>
      <c r="L62" s="432"/>
      <c r="M62" s="432"/>
      <c r="N62" s="432"/>
      <c r="O62" s="432"/>
      <c r="P62" s="432"/>
      <c r="Q62" s="432"/>
      <c r="R62" s="509"/>
      <c r="S62" s="509"/>
      <c r="T62" s="509"/>
      <c r="U62" s="509"/>
      <c r="V62" s="509"/>
      <c r="W62" s="509"/>
      <c r="X62" s="509"/>
      <c r="Y62" s="509"/>
      <c r="Z62" s="509"/>
      <c r="AA62" s="509"/>
      <c r="AB62" s="509"/>
      <c r="AC62" s="509"/>
      <c r="AD62" s="510"/>
      <c r="AE62" s="404"/>
      <c r="AF62" s="405"/>
      <c r="AG62" s="405"/>
      <c r="AH62" s="405"/>
      <c r="AI62" s="405"/>
      <c r="AJ62" s="405"/>
      <c r="AK62" s="405"/>
      <c r="AL62" s="406"/>
      <c r="AM62" s="45"/>
      <c r="AO62" s="20"/>
      <c r="AQ62" s="11"/>
      <c r="AR62" s="17"/>
      <c r="AS62" s="18"/>
      <c r="AT62" s="18"/>
      <c r="AU62" s="18"/>
      <c r="AV62" s="11"/>
      <c r="AW62" s="17"/>
      <c r="AX62" s="18"/>
      <c r="AY62" s="18"/>
      <c r="AZ62" s="11"/>
      <c r="BA62" s="11"/>
      <c r="BB62" s="11"/>
      <c r="BC62" s="11"/>
      <c r="BD62" s="11"/>
      <c r="BE62" s="11"/>
      <c r="BF62" s="11"/>
      <c r="BG62" s="11"/>
      <c r="BH62" s="11"/>
      <c r="BI62" s="13"/>
      <c r="BJ62" s="13"/>
      <c r="BK62" s="13"/>
      <c r="BL62" s="10"/>
      <c r="BM62" s="10"/>
      <c r="BN62" s="10"/>
      <c r="BO62" s="10"/>
      <c r="BP62" s="10"/>
    </row>
    <row r="63" spans="1:68" ht="27" customHeight="1" thickBot="1" x14ac:dyDescent="0.25">
      <c r="A63" s="44"/>
      <c r="B63" s="423" t="s">
        <v>12</v>
      </c>
      <c r="C63" s="423"/>
      <c r="D63" s="423"/>
      <c r="E63" s="423"/>
      <c r="F63" s="423"/>
      <c r="G63" s="423"/>
      <c r="H63" s="423"/>
      <c r="I63" s="423"/>
      <c r="J63" s="423"/>
      <c r="K63" s="609" t="str">
        <f>Document_Number</f>
        <v>Insert project document number</v>
      </c>
      <c r="L63" s="609"/>
      <c r="M63" s="609"/>
      <c r="N63" s="609"/>
      <c r="O63" s="609"/>
      <c r="P63" s="609"/>
      <c r="Q63" s="609"/>
      <c r="R63" s="609"/>
      <c r="S63" s="609"/>
      <c r="T63" s="609"/>
      <c r="U63" s="609"/>
      <c r="V63" s="609"/>
      <c r="W63" s="609"/>
      <c r="X63" s="609"/>
      <c r="Y63" s="609"/>
      <c r="Z63" s="423" t="s">
        <v>110</v>
      </c>
      <c r="AA63" s="423"/>
      <c r="AB63" s="423"/>
      <c r="AC63" s="609" t="str">
        <f>Document_Rev</f>
        <v>Insert project document revision</v>
      </c>
      <c r="AD63" s="609"/>
      <c r="AE63" s="609"/>
      <c r="AF63" s="609"/>
      <c r="AG63" s="423" t="s">
        <v>282</v>
      </c>
      <c r="AH63" s="423"/>
      <c r="AI63" s="423"/>
      <c r="AJ63" s="423"/>
      <c r="AK63" s="423"/>
      <c r="AL63" s="610">
        <f>total_page</f>
        <v>9</v>
      </c>
      <c r="AM63" s="611"/>
    </row>
  </sheetData>
  <sheetProtection algorithmName="SHA-512" hashValue="7JxIBndv2mrXohmmhNpOz/dMEy6hJRX4DR/O10aigYk3Sv9kPV2Nhwhvu4mJTpc2HmOmzRjmEKhKEoKC+id0Hg==" saltValue="4As+F6OFuebaJEQ94hr5Rw==" spinCount="100000" sheet="1" objects="1" scenarios="1"/>
  <dataConsolidate/>
  <mergeCells count="301">
    <mergeCell ref="AE21:AL21"/>
    <mergeCell ref="AE31:AL31"/>
    <mergeCell ref="B52:E52"/>
    <mergeCell ref="B53:E53"/>
    <mergeCell ref="B54:E54"/>
    <mergeCell ref="B55:E55"/>
    <mergeCell ref="AE41:AL41"/>
    <mergeCell ref="AE42:AL42"/>
    <mergeCell ref="AE43:AL43"/>
    <mergeCell ref="AE44:AL44"/>
    <mergeCell ref="AE45:AL45"/>
    <mergeCell ref="AE46:AL46"/>
    <mergeCell ref="AE47:AL47"/>
    <mergeCell ref="AE48:AL48"/>
    <mergeCell ref="AE49:AL49"/>
    <mergeCell ref="AE50:AL50"/>
    <mergeCell ref="AE51:AL51"/>
    <mergeCell ref="AE52:AL52"/>
    <mergeCell ref="AE53:AL53"/>
    <mergeCell ref="AE54:AL54"/>
    <mergeCell ref="AE55:AL55"/>
    <mergeCell ref="B43:E43"/>
    <mergeCell ref="B44:E44"/>
    <mergeCell ref="B49:E49"/>
    <mergeCell ref="B50:E50"/>
    <mergeCell ref="B51:E51"/>
    <mergeCell ref="B34:E34"/>
    <mergeCell ref="B35:E35"/>
    <mergeCell ref="B36:E36"/>
    <mergeCell ref="B37:E37"/>
    <mergeCell ref="B38:E38"/>
    <mergeCell ref="B39:E39"/>
    <mergeCell ref="B40:E40"/>
    <mergeCell ref="B41:E41"/>
    <mergeCell ref="B42:E42"/>
    <mergeCell ref="U57:AD57"/>
    <mergeCell ref="B12:E12"/>
    <mergeCell ref="B13:E13"/>
    <mergeCell ref="B14:E14"/>
    <mergeCell ref="B15:E15"/>
    <mergeCell ref="B16:E16"/>
    <mergeCell ref="B17:E17"/>
    <mergeCell ref="B18:E18"/>
    <mergeCell ref="B20:E20"/>
    <mergeCell ref="B22:E22"/>
    <mergeCell ref="B23:E23"/>
    <mergeCell ref="B25:E25"/>
    <mergeCell ref="B26:E26"/>
    <mergeCell ref="B27:E27"/>
    <mergeCell ref="B28:E28"/>
    <mergeCell ref="B29:E29"/>
    <mergeCell ref="B30:E30"/>
    <mergeCell ref="B31:E31"/>
    <mergeCell ref="B32:E32"/>
    <mergeCell ref="B33:E33"/>
    <mergeCell ref="B45:E45"/>
    <mergeCell ref="B46:E46"/>
    <mergeCell ref="B47:E47"/>
    <mergeCell ref="B48:E48"/>
    <mergeCell ref="AE59:AL59"/>
    <mergeCell ref="AE60:AL60"/>
    <mergeCell ref="AE61:AL61"/>
    <mergeCell ref="AE62:AL62"/>
    <mergeCell ref="B56:E56"/>
    <mergeCell ref="B57:E57"/>
    <mergeCell ref="B58:E58"/>
    <mergeCell ref="B59:E59"/>
    <mergeCell ref="B60:E60"/>
    <mergeCell ref="B61:E61"/>
    <mergeCell ref="B62:E62"/>
    <mergeCell ref="F58:Q58"/>
    <mergeCell ref="R58:AD58"/>
    <mergeCell ref="F59:Q59"/>
    <mergeCell ref="R59:AD59"/>
    <mergeCell ref="F60:Q60"/>
    <mergeCell ref="R60:AD60"/>
    <mergeCell ref="F61:Q61"/>
    <mergeCell ref="R61:AD61"/>
    <mergeCell ref="F62:Q62"/>
    <mergeCell ref="F56:O56"/>
    <mergeCell ref="Y56:AA56"/>
    <mergeCell ref="R62:AD62"/>
    <mergeCell ref="F57:T57"/>
    <mergeCell ref="AB15:AD15"/>
    <mergeCell ref="U12:AA12"/>
    <mergeCell ref="U13:AA13"/>
    <mergeCell ref="U14:AA14"/>
    <mergeCell ref="U15:AA15"/>
    <mergeCell ref="S32:AB32"/>
    <mergeCell ref="AE56:AL56"/>
    <mergeCell ref="AE57:AL57"/>
    <mergeCell ref="AE58:AL58"/>
    <mergeCell ref="AE13:AL13"/>
    <mergeCell ref="AE14:AL14"/>
    <mergeCell ref="AE15:AL15"/>
    <mergeCell ref="AE16:AL16"/>
    <mergeCell ref="AE17:AL17"/>
    <mergeCell ref="AE18:AL18"/>
    <mergeCell ref="AE19:AL19"/>
    <mergeCell ref="AE20:AL20"/>
    <mergeCell ref="AE22:AL22"/>
    <mergeCell ref="AE23:AL23"/>
    <mergeCell ref="AE24:AL24"/>
    <mergeCell ref="AE25:AL25"/>
    <mergeCell ref="AE26:AL26"/>
    <mergeCell ref="AE27:AL27"/>
    <mergeCell ref="AE28:AL28"/>
    <mergeCell ref="F35:O35"/>
    <mergeCell ref="F36:O36"/>
    <mergeCell ref="F37:O37"/>
    <mergeCell ref="F25:AD25"/>
    <mergeCell ref="Y40:AA40"/>
    <mergeCell ref="AB40:AD40"/>
    <mergeCell ref="AF40:AG40"/>
    <mergeCell ref="P34:R34"/>
    <mergeCell ref="S35:W35"/>
    <mergeCell ref="X35:AB35"/>
    <mergeCell ref="AC35:AG35"/>
    <mergeCell ref="S36:AB36"/>
    <mergeCell ref="AC36:AL36"/>
    <mergeCell ref="P38:R38"/>
    <mergeCell ref="X38:AB38"/>
    <mergeCell ref="AC38:AG38"/>
    <mergeCell ref="AH38:AL38"/>
    <mergeCell ref="AC37:AL37"/>
    <mergeCell ref="P35:R35"/>
    <mergeCell ref="P36:R36"/>
    <mergeCell ref="P37:R37"/>
    <mergeCell ref="V40:X40"/>
    <mergeCell ref="AE29:AL29"/>
    <mergeCell ref="AE30:AL30"/>
    <mergeCell ref="B11:E11"/>
    <mergeCell ref="F6:AD6"/>
    <mergeCell ref="W43:AD43"/>
    <mergeCell ref="W44:AD44"/>
    <mergeCell ref="B19:E19"/>
    <mergeCell ref="B24:E24"/>
    <mergeCell ref="AE6:AL6"/>
    <mergeCell ref="AE7:AL7"/>
    <mergeCell ref="AE8:AL8"/>
    <mergeCell ref="AE9:AL9"/>
    <mergeCell ref="AE10:AL10"/>
    <mergeCell ref="AE11:AL11"/>
    <mergeCell ref="S39:U39"/>
    <mergeCell ref="V39:X39"/>
    <mergeCell ref="Y39:AA39"/>
    <mergeCell ref="AB39:AG39"/>
    <mergeCell ref="AH35:AL35"/>
    <mergeCell ref="F7:T7"/>
    <mergeCell ref="F32:R32"/>
    <mergeCell ref="F23:T23"/>
    <mergeCell ref="F20:T20"/>
    <mergeCell ref="U23:AD23"/>
    <mergeCell ref="U22:AD22"/>
    <mergeCell ref="U19:AD19"/>
    <mergeCell ref="AE12:AL12"/>
    <mergeCell ref="AC32:AL32"/>
    <mergeCell ref="S33:AB33"/>
    <mergeCell ref="AC33:AL33"/>
    <mergeCell ref="S34:AB34"/>
    <mergeCell ref="AC34:AL34"/>
    <mergeCell ref="F30:T30"/>
    <mergeCell ref="F31:T31"/>
    <mergeCell ref="AB12:AD12"/>
    <mergeCell ref="AB13:AD13"/>
    <mergeCell ref="AB14:AD14"/>
    <mergeCell ref="U24:AD24"/>
    <mergeCell ref="U26:AD26"/>
    <mergeCell ref="U31:AD31"/>
    <mergeCell ref="U29:AD29"/>
    <mergeCell ref="U27:AD27"/>
    <mergeCell ref="F22:T22"/>
    <mergeCell ref="AA28:AD28"/>
    <mergeCell ref="U28:Z28"/>
    <mergeCell ref="F21:T21"/>
    <mergeCell ref="U21:AD21"/>
    <mergeCell ref="U20:AD20"/>
    <mergeCell ref="F24:T24"/>
    <mergeCell ref="F26:T26"/>
    <mergeCell ref="U56:X56"/>
    <mergeCell ref="U52:X52"/>
    <mergeCell ref="R52:T52"/>
    <mergeCell ref="AB53:AD53"/>
    <mergeCell ref="F54:O54"/>
    <mergeCell ref="Y54:AA54"/>
    <mergeCell ref="AB54:AD54"/>
    <mergeCell ref="F53:O53"/>
    <mergeCell ref="Y53:AA53"/>
    <mergeCell ref="AB56:AD56"/>
    <mergeCell ref="U53:X53"/>
    <mergeCell ref="U54:X54"/>
    <mergeCell ref="U55:X55"/>
    <mergeCell ref="R53:T53"/>
    <mergeCell ref="R54:T54"/>
    <mergeCell ref="R55:T55"/>
    <mergeCell ref="R56:T56"/>
    <mergeCell ref="F50:O50"/>
    <mergeCell ref="Y50:AA50"/>
    <mergeCell ref="AB50:AD50"/>
    <mergeCell ref="F49:O49"/>
    <mergeCell ref="Y49:AA49"/>
    <mergeCell ref="U49:X49"/>
    <mergeCell ref="U50:X50"/>
    <mergeCell ref="F47:O47"/>
    <mergeCell ref="Y47:AA47"/>
    <mergeCell ref="U47:X47"/>
    <mergeCell ref="U48:X48"/>
    <mergeCell ref="R49:T49"/>
    <mergeCell ref="R50:T50"/>
    <mergeCell ref="AB49:AD49"/>
    <mergeCell ref="B1:AL1"/>
    <mergeCell ref="B2:J2"/>
    <mergeCell ref="K2:AL2"/>
    <mergeCell ref="B3:J3"/>
    <mergeCell ref="K3:AL3"/>
    <mergeCell ref="B4:E4"/>
    <mergeCell ref="U10:AD10"/>
    <mergeCell ref="U7:AD7"/>
    <mergeCell ref="B5:E5"/>
    <mergeCell ref="F5:AD5"/>
    <mergeCell ref="AE5:AL5"/>
    <mergeCell ref="F9:T9"/>
    <mergeCell ref="F10:T10"/>
    <mergeCell ref="B6:E6"/>
    <mergeCell ref="B7:E7"/>
    <mergeCell ref="B8:E8"/>
    <mergeCell ref="B9:E9"/>
    <mergeCell ref="B10:E10"/>
    <mergeCell ref="F8:T8"/>
    <mergeCell ref="B63:J63"/>
    <mergeCell ref="K63:Y63"/>
    <mergeCell ref="Z63:AB63"/>
    <mergeCell ref="AC63:AF63"/>
    <mergeCell ref="AG63:AK63"/>
    <mergeCell ref="AB48:AD48"/>
    <mergeCell ref="AB46:AD46"/>
    <mergeCell ref="AB47:AD47"/>
    <mergeCell ref="F51:O51"/>
    <mergeCell ref="Y51:AA51"/>
    <mergeCell ref="AB51:AD51"/>
    <mergeCell ref="F55:O55"/>
    <mergeCell ref="Y55:AA55"/>
    <mergeCell ref="AB55:AD55"/>
    <mergeCell ref="U46:X46"/>
    <mergeCell ref="F48:O48"/>
    <mergeCell ref="Y48:AA48"/>
    <mergeCell ref="F52:Q52"/>
    <mergeCell ref="F46:O46"/>
    <mergeCell ref="Y46:AA46"/>
    <mergeCell ref="R46:T46"/>
    <mergeCell ref="R47:T47"/>
    <mergeCell ref="R48:T48"/>
    <mergeCell ref="U51:X51"/>
    <mergeCell ref="AL63:AM63"/>
    <mergeCell ref="U8:AD8"/>
    <mergeCell ref="U9:AD9"/>
    <mergeCell ref="U17:AD17"/>
    <mergeCell ref="U18:AD18"/>
    <mergeCell ref="U16:AD16"/>
    <mergeCell ref="AB45:AD45"/>
    <mergeCell ref="U30:AD30"/>
    <mergeCell ref="Y52:AA52"/>
    <mergeCell ref="AB52:AD52"/>
    <mergeCell ref="AB11:AD11"/>
    <mergeCell ref="U11:AA11"/>
    <mergeCell ref="U45:X45"/>
    <mergeCell ref="Y45:AA45"/>
    <mergeCell ref="S37:AB37"/>
    <mergeCell ref="AH40:AL40"/>
    <mergeCell ref="S38:W38"/>
    <mergeCell ref="R51:T51"/>
    <mergeCell ref="S44:V44"/>
    <mergeCell ref="S41:V41"/>
    <mergeCell ref="S42:V42"/>
    <mergeCell ref="S43:V43"/>
    <mergeCell ref="W41:AD41"/>
    <mergeCell ref="W42:AD42"/>
    <mergeCell ref="F41:R41"/>
    <mergeCell ref="F42:R42"/>
    <mergeCell ref="F43:R43"/>
    <mergeCell ref="F44:R44"/>
    <mergeCell ref="F45:Q45"/>
    <mergeCell ref="F11:T11"/>
    <mergeCell ref="F12:T12"/>
    <mergeCell ref="F13:T13"/>
    <mergeCell ref="F14:T14"/>
    <mergeCell ref="F15:T15"/>
    <mergeCell ref="F16:T16"/>
    <mergeCell ref="F17:T17"/>
    <mergeCell ref="F18:T18"/>
    <mergeCell ref="F19:T19"/>
    <mergeCell ref="R45:T45"/>
    <mergeCell ref="F27:T27"/>
    <mergeCell ref="F28:T28"/>
    <mergeCell ref="F29:T29"/>
    <mergeCell ref="F40:O40"/>
    <mergeCell ref="P40:R40"/>
    <mergeCell ref="S40:U40"/>
    <mergeCell ref="F38:O38"/>
    <mergeCell ref="F33:O33"/>
    <mergeCell ref="F34:O34"/>
  </mergeCells>
  <dataValidations count="35">
    <dataValidation type="list" allowBlank="1" showInputMessage="1" showErrorMessage="1" sqref="U16:AD16" xr:uid="{00000000-0002-0000-0700-000000000000}">
      <formula1>$AQ$16:$AT$16</formula1>
    </dataValidation>
    <dataValidation type="list" allowBlank="1" showInputMessage="1" showErrorMessage="1" sqref="U19" xr:uid="{00000000-0002-0000-0700-000001000000}">
      <formula1>$AQ$19:$AS$19</formula1>
    </dataValidation>
    <dataValidation type="list" allowBlank="1" showInputMessage="1" showErrorMessage="1" sqref="U24:AD24" xr:uid="{00000000-0002-0000-0700-000002000000}">
      <formula1>$AQ$24:$AS$24</formula1>
    </dataValidation>
    <dataValidation type="list" allowBlank="1" showInputMessage="1" showErrorMessage="1" sqref="U26:AD26" xr:uid="{00000000-0002-0000-0700-000003000000}">
      <formula1>$AQ$26:$AS$26</formula1>
    </dataValidation>
    <dataValidation type="list" allowBlank="1" showInputMessage="1" showErrorMessage="1" sqref="U9:AD9" xr:uid="{00000000-0002-0000-0700-000004000000}">
      <formula1>$AQ$9:$AS$9</formula1>
    </dataValidation>
    <dataValidation type="list" allowBlank="1" showInputMessage="1" showErrorMessage="1" sqref="U10:AD10 AQ10" xr:uid="{00000000-0002-0000-0700-000005000000}">
      <formula1>$AQ$10:$AT$10</formula1>
    </dataValidation>
    <dataValidation type="list" allowBlank="1" showInputMessage="1" showErrorMessage="1" sqref="U7:AD7" xr:uid="{00000000-0002-0000-0700-000006000000}">
      <formula1>$AQ$7:$AS$7</formula1>
    </dataValidation>
    <dataValidation type="list" allowBlank="1" showInputMessage="1" showErrorMessage="1" sqref="U27:AD27" xr:uid="{00000000-0002-0000-0700-000007000000}">
      <formula1>$AQ$27:$AS$27</formula1>
    </dataValidation>
    <dataValidation type="list" allowBlank="1" showInputMessage="1" showErrorMessage="1" sqref="U31:AD31" xr:uid="{00000000-0002-0000-0700-000008000000}">
      <formula1>$AQ$31:$AT$31</formula1>
    </dataValidation>
    <dataValidation type="list" allowBlank="1" showInputMessage="1" showErrorMessage="1" sqref="U29:AD29" xr:uid="{00000000-0002-0000-0700-000009000000}">
      <formula1>$AQ$29:$AS$29</formula1>
    </dataValidation>
    <dataValidation type="list" allowBlank="1" showInputMessage="1" showErrorMessage="1" sqref="U30:AD30" xr:uid="{00000000-0002-0000-0700-00000A000000}">
      <formula1>$AQ$30:$AS$30</formula1>
    </dataValidation>
    <dataValidation type="list" allowBlank="1" showInputMessage="1" showErrorMessage="1" sqref="AB58:AD62" xr:uid="{00000000-0002-0000-0700-00000B000000}">
      <formula1>$AQ$18:$AX$18</formula1>
    </dataValidation>
    <dataValidation type="list" allowBlank="1" showInputMessage="1" showErrorMessage="1" sqref="U46:X46" xr:uid="{00000000-0002-0000-0700-00000C000000}">
      <formula1>$AQ$46:$AV$46</formula1>
    </dataValidation>
    <dataValidation type="list" allowBlank="1" showInputMessage="1" showErrorMessage="1" sqref="U47:X47" xr:uid="{00000000-0002-0000-0700-00000D000000}">
      <formula1>$AQ$47:$AV$47</formula1>
    </dataValidation>
    <dataValidation type="list" allowBlank="1" showInputMessage="1" showErrorMessage="1" sqref="U48:X48" xr:uid="{00000000-0002-0000-0700-00000E000000}">
      <formula1>$AQ$48:$AV$48</formula1>
    </dataValidation>
    <dataValidation type="list" allowBlank="1" showInputMessage="1" showErrorMessage="1" sqref="U49:X49" xr:uid="{00000000-0002-0000-0700-00000F000000}">
      <formula1>$AQ$49:$AV$49</formula1>
    </dataValidation>
    <dataValidation type="list" allowBlank="1" showInputMessage="1" showErrorMessage="1" sqref="U50:X50" xr:uid="{00000000-0002-0000-0700-000010000000}">
      <formula1>$AQ$50:$AV$50</formula1>
    </dataValidation>
    <dataValidation type="list" allowBlank="1" showInputMessage="1" showErrorMessage="1" sqref="U51:X51" xr:uid="{00000000-0002-0000-0700-000011000000}">
      <formula1>$AQ$51:$AV$51</formula1>
    </dataValidation>
    <dataValidation type="list" allowBlank="1" showInputMessage="1" showErrorMessage="1" sqref="U52:X52" xr:uid="{00000000-0002-0000-0700-000012000000}">
      <formula1>$AQ$52:$AV$52</formula1>
    </dataValidation>
    <dataValidation type="list" allowBlank="1" showInputMessage="1" showErrorMessage="1" sqref="U53:X53" xr:uid="{00000000-0002-0000-0700-000013000000}">
      <formula1>$AQ$53:$AV$53</formula1>
    </dataValidation>
    <dataValidation type="list" allowBlank="1" showInputMessage="1" showErrorMessage="1" sqref="U54:X54" xr:uid="{00000000-0002-0000-0700-000014000000}">
      <formula1>$AQ$54:$AV$54</formula1>
    </dataValidation>
    <dataValidation type="list" allowBlank="1" showInputMessage="1" showErrorMessage="1" sqref="U55:X55" xr:uid="{00000000-0002-0000-0700-000015000000}">
      <formula1>$AQ$55:$AV$55</formula1>
    </dataValidation>
    <dataValidation type="list" allowBlank="1" showInputMessage="1" showErrorMessage="1" sqref="U22" xr:uid="{00000000-0002-0000-0700-000016000000}">
      <formula1>$AQ$22:$AT$22</formula1>
    </dataValidation>
    <dataValidation type="list" allowBlank="1" showInputMessage="1" showErrorMessage="1" sqref="U58:X62" xr:uid="{00000000-0002-0000-0700-000017000000}">
      <formula1>$AQ$56:$AU$56</formula1>
    </dataValidation>
    <dataValidation type="list" allowBlank="1" showInputMessage="1" showErrorMessage="1" sqref="Y58:AA62" xr:uid="{00000000-0002-0000-0700-000018000000}">
      <formula1>$AV$56:$AY$56</formula1>
    </dataValidation>
    <dataValidation type="list" allowBlank="1" showInputMessage="1" showErrorMessage="1" sqref="AF40:AG40" xr:uid="{00000000-0002-0000-0700-000019000000}">
      <formula1>$AU$40:$AY$40</formula1>
    </dataValidation>
    <dataValidation type="list" allowBlank="1" showInputMessage="1" showErrorMessage="1" sqref="R46:T56" xr:uid="{00000000-0002-0000-0700-00001A000000}">
      <formula1>$AW$45:$BO$45</formula1>
    </dataValidation>
    <dataValidation type="list" allowBlank="1" showInputMessage="1" showErrorMessage="1" sqref="U56:X56" xr:uid="{00000000-0002-0000-0700-00001B000000}">
      <formula1>$AQ$56:$AV$56</formula1>
    </dataValidation>
    <dataValidation type="list" allowBlank="1" showInputMessage="1" showErrorMessage="1" sqref="Y46:AA56" xr:uid="{00000000-0002-0000-0700-00001C000000}">
      <formula1>$AW$48:$BA$48</formula1>
    </dataValidation>
    <dataValidation type="list" allowBlank="1" showInputMessage="1" showErrorMessage="1" sqref="AB46:AD56" xr:uid="{00000000-0002-0000-0700-00001D000000}">
      <formula1>$AW$49:$BB$49</formula1>
    </dataValidation>
    <dataValidation type="list" allowBlank="1" showInputMessage="1" showErrorMessage="1" sqref="U23:AD23" xr:uid="{00000000-0002-0000-0700-00001E000000}">
      <formula1>$AQ$23:$AS$23</formula1>
    </dataValidation>
    <dataValidation type="list" allowBlank="1" showInputMessage="1" showErrorMessage="1" sqref="U57:AD57" xr:uid="{00000000-0002-0000-0700-00001F000000}">
      <formula1>$AQ$57:$AS$57</formula1>
    </dataValidation>
    <dataValidation type="list" allowBlank="1" showInputMessage="1" showErrorMessage="1" sqref="U21:AD21" xr:uid="{00000000-0002-0000-0700-000020000000}">
      <formula1>$AQ$21:$AS$21</formula1>
    </dataValidation>
    <dataValidation type="list" allowBlank="1" showInputMessage="1" showErrorMessage="1" sqref="W43:AD43" xr:uid="{00000000-0002-0000-0700-000021000000}">
      <formula1>$AQ$43:$AT$43</formula1>
    </dataValidation>
    <dataValidation type="list" allowBlank="1" showInputMessage="1" showErrorMessage="1" sqref="W41:AD41" xr:uid="{00000000-0002-0000-0700-000022000000}">
      <formula1>$AQ$41:$AS$41</formula1>
    </dataValidation>
  </dataValidations>
  <printOptions horizontalCentered="1" verticalCentered="1"/>
  <pageMargins left="0.25" right="0.25" top="0.75" bottom="0.75" header="0.3" footer="0.3"/>
  <pageSetup paperSize="9" scale="89" fitToWidth="0" orientation="portrait" r:id="rId1"/>
  <colBreaks count="1" manualBreakCount="1">
    <brk id="39"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BP63"/>
  <sheetViews>
    <sheetView showGridLines="0" zoomScaleNormal="100" zoomScaleSheetLayoutView="100" workbookViewId="0">
      <selection activeCell="A7" sqref="A7"/>
    </sheetView>
  </sheetViews>
  <sheetFormatPr defaultColWidth="9.28515625" defaultRowHeight="13.2" x14ac:dyDescent="0.25"/>
  <cols>
    <col min="1" max="27" width="2.85546875" style="25" customWidth="1"/>
    <col min="28" max="30" width="2.85546875" style="26" customWidth="1"/>
    <col min="31" max="39" width="2.85546875" style="25" customWidth="1"/>
    <col min="40" max="40" width="2.85546875" style="5" customWidth="1"/>
    <col min="41" max="41" width="32.85546875" style="20" hidden="1" customWidth="1"/>
    <col min="42" max="42" width="2.85546875" style="5" hidden="1" customWidth="1"/>
    <col min="43" max="43" width="9.28515625" style="13" hidden="1" customWidth="1"/>
    <col min="44" max="44" width="17.42578125" style="13" hidden="1" customWidth="1"/>
    <col min="45" max="45" width="17.28515625" style="13" hidden="1" customWidth="1"/>
    <col min="46" max="46" width="27.28515625" style="13" hidden="1" customWidth="1"/>
    <col min="47" max="47" width="15.42578125" style="13" hidden="1" customWidth="1"/>
    <col min="48" max="48" width="8.42578125" style="13" hidden="1" customWidth="1"/>
    <col min="49" max="49" width="15.7109375" style="13" hidden="1" customWidth="1"/>
    <col min="50" max="50" width="16" style="13" hidden="1" customWidth="1"/>
    <col min="51" max="51" width="7.5703125" style="13" hidden="1" customWidth="1"/>
    <col min="52" max="52" width="4.28515625" style="13" hidden="1" customWidth="1"/>
    <col min="53" max="53" width="4.7109375" style="13" hidden="1" customWidth="1"/>
    <col min="54" max="54" width="6.28515625" style="13" hidden="1" customWidth="1"/>
    <col min="55" max="55" width="4.28515625" style="13" hidden="1" customWidth="1"/>
    <col min="56" max="56" width="4.140625" style="13" hidden="1" customWidth="1"/>
    <col min="57" max="57" width="6.28515625" style="13" hidden="1" customWidth="1"/>
    <col min="58" max="58" width="12.7109375" style="13" hidden="1" customWidth="1"/>
    <col min="59" max="59" width="16.28515625" style="13" hidden="1" customWidth="1"/>
    <col min="60" max="60" width="8.5703125" style="13" hidden="1" customWidth="1"/>
    <col min="61" max="61" width="8.85546875" style="13" hidden="1" customWidth="1"/>
    <col min="62" max="62" width="9.42578125" style="13" hidden="1" customWidth="1"/>
    <col min="63" max="63" width="6.28515625" style="13" hidden="1" customWidth="1"/>
    <col min="64" max="66" width="0" style="5" hidden="1" customWidth="1"/>
    <col min="67" max="16384" width="9.28515625" style="5"/>
  </cols>
  <sheetData>
    <row r="1" spans="1:68" ht="27.6" customHeight="1" thickBot="1" x14ac:dyDescent="0.25">
      <c r="A1" s="41" t="s">
        <v>0</v>
      </c>
      <c r="B1" s="413" t="s">
        <v>358</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2" t="s">
        <v>9</v>
      </c>
      <c r="BI1" s="22"/>
      <c r="BJ1" s="22"/>
      <c r="BK1" s="22"/>
    </row>
    <row r="2" spans="1:68" ht="13.65" customHeight="1" x14ac:dyDescent="0.2">
      <c r="A2" s="83">
        <f>ROW()</f>
        <v>2</v>
      </c>
      <c r="B2" s="544" t="s">
        <v>290</v>
      </c>
      <c r="C2" s="544"/>
      <c r="D2" s="544"/>
      <c r="E2" s="544"/>
      <c r="F2" s="544"/>
      <c r="G2" s="544"/>
      <c r="H2" s="544"/>
      <c r="I2" s="544"/>
      <c r="J2" s="544"/>
      <c r="K2" s="663" t="str">
        <f>Tag_No</f>
        <v>Insert tag number</v>
      </c>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4"/>
    </row>
    <row r="3" spans="1:68" ht="13.65" customHeight="1" x14ac:dyDescent="0.2">
      <c r="A3" s="46">
        <f>ROW()</f>
        <v>3</v>
      </c>
      <c r="B3" s="417" t="s">
        <v>291</v>
      </c>
      <c r="C3" s="417"/>
      <c r="D3" s="417"/>
      <c r="E3" s="417"/>
      <c r="F3" s="417"/>
      <c r="G3" s="417"/>
      <c r="H3" s="417"/>
      <c r="I3" s="417"/>
      <c r="J3" s="417"/>
      <c r="K3" s="593" t="str">
        <f>Service</f>
        <v>Insert service description</v>
      </c>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613"/>
      <c r="AQ3" s="180" t="s">
        <v>363</v>
      </c>
    </row>
    <row r="4" spans="1:68" ht="13.65" customHeight="1" x14ac:dyDescent="0.2">
      <c r="A4" s="46">
        <f>ROW()</f>
        <v>4</v>
      </c>
      <c r="B4" s="418" t="s">
        <v>30</v>
      </c>
      <c r="C4" s="419"/>
      <c r="D4" s="419"/>
      <c r="E4" s="420"/>
      <c r="F4" s="48" t="s">
        <v>105</v>
      </c>
      <c r="G4" s="48"/>
      <c r="H4" s="48"/>
      <c r="I4" s="48"/>
      <c r="J4" s="48"/>
      <c r="K4" s="48"/>
      <c r="L4" s="48"/>
      <c r="M4" s="48"/>
      <c r="N4" s="48"/>
      <c r="O4" s="48"/>
      <c r="P4" s="48"/>
      <c r="Q4" s="48"/>
      <c r="R4" s="48"/>
      <c r="S4" s="48"/>
      <c r="T4" s="48"/>
      <c r="U4" s="48" t="s">
        <v>103</v>
      </c>
      <c r="V4" s="48"/>
      <c r="W4" s="48"/>
      <c r="X4" s="48"/>
      <c r="Y4" s="48"/>
      <c r="Z4" s="48"/>
      <c r="AA4" s="48"/>
      <c r="AB4" s="49"/>
      <c r="AC4" s="49"/>
      <c r="AD4" s="49"/>
      <c r="AE4" s="61" t="s">
        <v>31</v>
      </c>
      <c r="AF4" s="48"/>
      <c r="AG4" s="48"/>
      <c r="AH4" s="48"/>
      <c r="AI4" s="48"/>
      <c r="AJ4" s="48"/>
      <c r="AK4" s="48"/>
      <c r="AL4" s="48"/>
      <c r="AM4" s="613"/>
      <c r="AO4" s="20" t="s">
        <v>32</v>
      </c>
      <c r="AQ4" s="181"/>
    </row>
    <row r="5" spans="1:68" ht="13.65" customHeight="1" x14ac:dyDescent="0.2">
      <c r="A5" s="46">
        <f>ROW()</f>
        <v>5</v>
      </c>
      <c r="B5" s="410"/>
      <c r="C5" s="411"/>
      <c r="D5" s="411"/>
      <c r="E5" s="422"/>
      <c r="F5" s="444" t="s">
        <v>116</v>
      </c>
      <c r="G5" s="444"/>
      <c r="H5" s="444"/>
      <c r="I5" s="444"/>
      <c r="J5" s="444"/>
      <c r="K5" s="444"/>
      <c r="L5" s="444"/>
      <c r="M5" s="444"/>
      <c r="N5" s="444"/>
      <c r="O5" s="444"/>
      <c r="P5" s="444"/>
      <c r="Q5" s="444"/>
      <c r="R5" s="444"/>
      <c r="S5" s="444"/>
      <c r="T5" s="444"/>
      <c r="U5" s="444"/>
      <c r="V5" s="444"/>
      <c r="W5" s="444"/>
      <c r="X5" s="444"/>
      <c r="Y5" s="444"/>
      <c r="Z5" s="444"/>
      <c r="AA5" s="444"/>
      <c r="AB5" s="444"/>
      <c r="AC5" s="444"/>
      <c r="AD5" s="444"/>
      <c r="AE5" s="51"/>
      <c r="AF5" s="52"/>
      <c r="AG5" s="52"/>
      <c r="AH5" s="52"/>
      <c r="AI5" s="52"/>
      <c r="AJ5" s="52"/>
      <c r="AK5" s="52"/>
      <c r="AL5" s="52"/>
      <c r="AM5" s="613"/>
    </row>
    <row r="6" spans="1:68" ht="13.65" customHeight="1" x14ac:dyDescent="0.2">
      <c r="A6" s="46">
        <f>ROW()</f>
        <v>6</v>
      </c>
      <c r="B6" s="404"/>
      <c r="C6" s="405"/>
      <c r="D6" s="405"/>
      <c r="E6" s="406"/>
      <c r="F6" s="408" t="s">
        <v>111</v>
      </c>
      <c r="G6" s="408"/>
      <c r="H6" s="408"/>
      <c r="I6" s="408"/>
      <c r="J6" s="408"/>
      <c r="K6" s="408"/>
      <c r="L6" s="408"/>
      <c r="M6" s="408"/>
      <c r="N6" s="408"/>
      <c r="O6" s="408"/>
      <c r="P6" s="408"/>
      <c r="Q6" s="408"/>
      <c r="R6" s="408"/>
      <c r="S6" s="408"/>
      <c r="T6" s="408"/>
      <c r="U6" s="408"/>
      <c r="V6" s="408"/>
      <c r="W6" s="408"/>
      <c r="X6" s="408"/>
      <c r="Y6" s="408"/>
      <c r="Z6" s="408"/>
      <c r="AA6" s="408"/>
      <c r="AB6" s="408"/>
      <c r="AC6" s="408"/>
      <c r="AD6" s="408"/>
      <c r="AE6" s="603"/>
      <c r="AF6" s="604"/>
      <c r="AG6" s="604"/>
      <c r="AH6" s="604"/>
      <c r="AI6" s="604"/>
      <c r="AJ6" s="604"/>
      <c r="AK6" s="604"/>
      <c r="AL6" s="604"/>
      <c r="AM6" s="613"/>
      <c r="AO6" s="33"/>
      <c r="AQ6" s="11"/>
      <c r="AR6" s="11"/>
      <c r="AS6" s="11"/>
      <c r="AT6" s="11"/>
      <c r="AU6" s="11"/>
      <c r="AV6" s="11"/>
      <c r="AW6" s="11"/>
      <c r="AX6" s="11"/>
      <c r="AY6" s="11"/>
      <c r="AZ6" s="11"/>
      <c r="BA6" s="11"/>
      <c r="BB6" s="11"/>
      <c r="BC6" s="11"/>
      <c r="BD6" s="11"/>
      <c r="BE6" s="11"/>
      <c r="BF6" s="11"/>
      <c r="BG6" s="11"/>
      <c r="BH6" s="11"/>
      <c r="BI6" s="11"/>
      <c r="BJ6" s="11"/>
      <c r="BK6" s="11"/>
      <c r="BL6" s="10"/>
      <c r="BM6" s="10"/>
      <c r="BN6" s="10"/>
      <c r="BO6" s="10"/>
      <c r="BP6" s="10"/>
    </row>
    <row r="7" spans="1:68" ht="13.5" customHeight="1" x14ac:dyDescent="0.2">
      <c r="A7" s="46">
        <f>ROW()</f>
        <v>7</v>
      </c>
      <c r="B7" s="404"/>
      <c r="C7" s="405"/>
      <c r="D7" s="405"/>
      <c r="E7" s="406"/>
      <c r="F7" s="540" t="s">
        <v>589</v>
      </c>
      <c r="G7" s="541"/>
      <c r="H7" s="541"/>
      <c r="I7" s="541"/>
      <c r="J7" s="541"/>
      <c r="K7" s="541"/>
      <c r="L7" s="541"/>
      <c r="M7" s="541"/>
      <c r="N7" s="541"/>
      <c r="O7" s="541"/>
      <c r="P7" s="541"/>
      <c r="Q7" s="541"/>
      <c r="R7" s="541"/>
      <c r="S7" s="541"/>
      <c r="T7" s="541"/>
      <c r="U7" s="668" t="s">
        <v>33</v>
      </c>
      <c r="V7" s="668"/>
      <c r="W7" s="668"/>
      <c r="X7" s="668"/>
      <c r="Y7" s="668"/>
      <c r="Z7" s="668"/>
      <c r="AA7" s="668"/>
      <c r="AB7" s="668"/>
      <c r="AC7" s="668"/>
      <c r="AD7" s="668"/>
      <c r="AE7" s="603"/>
      <c r="AF7" s="604"/>
      <c r="AG7" s="604"/>
      <c r="AH7" s="604"/>
      <c r="AI7" s="604"/>
      <c r="AJ7" s="604"/>
      <c r="AK7" s="604"/>
      <c r="AL7" s="604"/>
      <c r="AM7" s="613"/>
      <c r="AQ7" s="114" t="s">
        <v>33</v>
      </c>
      <c r="AR7" s="98" t="s">
        <v>152</v>
      </c>
      <c r="AS7" s="98" t="s">
        <v>248</v>
      </c>
      <c r="AT7" s="241" t="s">
        <v>588</v>
      </c>
      <c r="AU7" s="169" t="s">
        <v>37</v>
      </c>
      <c r="AV7" s="242"/>
      <c r="AW7" s="11"/>
      <c r="AX7" s="11"/>
      <c r="AY7" s="11"/>
      <c r="AZ7" s="11"/>
      <c r="BA7" s="11"/>
      <c r="BB7" s="11"/>
      <c r="BC7" s="11"/>
      <c r="BD7" s="11"/>
      <c r="BE7" s="11"/>
      <c r="BF7" s="11"/>
      <c r="BG7" s="11"/>
      <c r="BH7" s="11"/>
      <c r="BI7" s="11"/>
      <c r="BJ7" s="11"/>
      <c r="BK7" s="11"/>
      <c r="BL7" s="10"/>
      <c r="BM7" s="10"/>
      <c r="BN7" s="10"/>
      <c r="BO7" s="10"/>
      <c r="BP7" s="10"/>
    </row>
    <row r="8" spans="1:68" ht="14.25" customHeight="1" x14ac:dyDescent="0.2">
      <c r="A8" s="46">
        <f>ROW()</f>
        <v>8</v>
      </c>
      <c r="B8" s="404"/>
      <c r="C8" s="405"/>
      <c r="D8" s="405"/>
      <c r="E8" s="406"/>
      <c r="F8" s="542" t="s">
        <v>493</v>
      </c>
      <c r="G8" s="542"/>
      <c r="H8" s="542"/>
      <c r="I8" s="542"/>
      <c r="J8" s="542"/>
      <c r="K8" s="542"/>
      <c r="L8" s="542"/>
      <c r="M8" s="542"/>
      <c r="N8" s="542"/>
      <c r="O8" s="542"/>
      <c r="P8" s="542"/>
      <c r="Q8" s="542"/>
      <c r="R8" s="542"/>
      <c r="S8" s="542"/>
      <c r="T8" s="542"/>
      <c r="U8" s="625" t="s">
        <v>33</v>
      </c>
      <c r="V8" s="625"/>
      <c r="W8" s="625"/>
      <c r="X8" s="625"/>
      <c r="Y8" s="625"/>
      <c r="Z8" s="625"/>
      <c r="AA8" s="625"/>
      <c r="AB8" s="625"/>
      <c r="AC8" s="625"/>
      <c r="AD8" s="669"/>
      <c r="AE8" s="603"/>
      <c r="AF8" s="604"/>
      <c r="AG8" s="604"/>
      <c r="AH8" s="604"/>
      <c r="AI8" s="604"/>
      <c r="AJ8" s="604"/>
      <c r="AK8" s="604"/>
      <c r="AL8" s="604"/>
      <c r="AM8" s="613"/>
      <c r="AQ8" s="163" t="s">
        <v>33</v>
      </c>
      <c r="AR8" s="98" t="s">
        <v>27</v>
      </c>
      <c r="AS8" s="98" t="s">
        <v>28</v>
      </c>
      <c r="AT8" s="242"/>
      <c r="AU8" s="242"/>
      <c r="AV8" s="242"/>
      <c r="AW8" s="11"/>
      <c r="AX8" s="11"/>
      <c r="AY8" s="11"/>
      <c r="AZ8" s="11"/>
      <c r="BA8" s="11"/>
      <c r="BB8" s="11"/>
      <c r="BC8" s="11"/>
      <c r="BD8" s="11"/>
      <c r="BE8" s="11"/>
      <c r="BF8" s="11"/>
      <c r="BG8" s="11"/>
      <c r="BH8" s="11"/>
      <c r="BI8" s="11"/>
      <c r="BJ8" s="11"/>
      <c r="BK8" s="11"/>
      <c r="BL8" s="10"/>
      <c r="BM8" s="10"/>
      <c r="BN8" s="10"/>
      <c r="BO8" s="10"/>
      <c r="BP8" s="10"/>
    </row>
    <row r="9" spans="1:68" s="35" customFormat="1" ht="14.25" customHeight="1" x14ac:dyDescent="0.2">
      <c r="A9" s="46">
        <f>ROW()</f>
        <v>9</v>
      </c>
      <c r="B9" s="404"/>
      <c r="C9" s="405"/>
      <c r="D9" s="405"/>
      <c r="E9" s="406"/>
      <c r="F9" s="542"/>
      <c r="G9" s="542"/>
      <c r="H9" s="542"/>
      <c r="I9" s="542"/>
      <c r="J9" s="542"/>
      <c r="K9" s="542"/>
      <c r="L9" s="542"/>
      <c r="M9" s="542"/>
      <c r="N9" s="542"/>
      <c r="O9" s="542"/>
      <c r="P9" s="542"/>
      <c r="Q9" s="542"/>
      <c r="R9" s="542"/>
      <c r="S9" s="542"/>
      <c r="T9" s="542"/>
      <c r="U9" s="670"/>
      <c r="V9" s="670"/>
      <c r="W9" s="670"/>
      <c r="X9" s="670"/>
      <c r="Y9" s="670"/>
      <c r="Z9" s="670"/>
      <c r="AA9" s="670"/>
      <c r="AB9" s="670"/>
      <c r="AC9" s="670"/>
      <c r="AD9" s="671"/>
      <c r="AE9" s="603"/>
      <c r="AF9" s="604"/>
      <c r="AG9" s="604"/>
      <c r="AH9" s="604"/>
      <c r="AI9" s="604"/>
      <c r="AJ9" s="604"/>
      <c r="AK9" s="604"/>
      <c r="AL9" s="604"/>
      <c r="AM9" s="613"/>
      <c r="AO9" s="20"/>
      <c r="AQ9" s="167"/>
      <c r="AR9" s="170"/>
      <c r="AS9" s="170"/>
      <c r="AT9" s="242"/>
      <c r="AU9" s="242"/>
      <c r="AV9" s="242"/>
      <c r="AW9" s="11"/>
      <c r="AX9" s="11"/>
      <c r="AY9" s="11"/>
      <c r="AZ9" s="11"/>
      <c r="BA9" s="11"/>
      <c r="BB9" s="11"/>
      <c r="BC9" s="11"/>
      <c r="BD9" s="11"/>
      <c r="BE9" s="11"/>
      <c r="BF9" s="11"/>
      <c r="BG9" s="11"/>
      <c r="BH9" s="11"/>
      <c r="BI9" s="11"/>
      <c r="BJ9" s="11"/>
      <c r="BK9" s="11"/>
      <c r="BL9" s="10"/>
      <c r="BM9" s="10"/>
      <c r="BN9" s="10"/>
      <c r="BO9" s="10"/>
      <c r="BP9" s="10"/>
    </row>
    <row r="10" spans="1:68" ht="13.5" customHeight="1" x14ac:dyDescent="0.2">
      <c r="A10" s="46">
        <f>ROW()</f>
        <v>10</v>
      </c>
      <c r="B10" s="404"/>
      <c r="C10" s="405"/>
      <c r="D10" s="405"/>
      <c r="E10" s="406"/>
      <c r="F10" s="405" t="s">
        <v>590</v>
      </c>
      <c r="G10" s="405"/>
      <c r="H10" s="405"/>
      <c r="I10" s="405"/>
      <c r="J10" s="405"/>
      <c r="K10" s="405"/>
      <c r="L10" s="405"/>
      <c r="M10" s="405"/>
      <c r="N10" s="405"/>
      <c r="O10" s="405"/>
      <c r="P10" s="405"/>
      <c r="Q10" s="405"/>
      <c r="R10" s="405"/>
      <c r="S10" s="405"/>
      <c r="T10" s="405"/>
      <c r="U10" s="668" t="s">
        <v>33</v>
      </c>
      <c r="V10" s="668"/>
      <c r="W10" s="668"/>
      <c r="X10" s="668"/>
      <c r="Y10" s="668"/>
      <c r="Z10" s="668"/>
      <c r="AA10" s="668"/>
      <c r="AB10" s="668"/>
      <c r="AC10" s="668"/>
      <c r="AD10" s="668"/>
      <c r="AE10" s="603"/>
      <c r="AF10" s="604"/>
      <c r="AG10" s="604"/>
      <c r="AH10" s="604"/>
      <c r="AI10" s="604"/>
      <c r="AJ10" s="604"/>
      <c r="AK10" s="604"/>
      <c r="AL10" s="604"/>
      <c r="AM10" s="613"/>
      <c r="AQ10" s="114" t="s">
        <v>33</v>
      </c>
      <c r="AR10" s="162" t="s">
        <v>27</v>
      </c>
      <c r="AS10" s="162" t="s">
        <v>28</v>
      </c>
      <c r="AT10" s="162" t="s">
        <v>37</v>
      </c>
      <c r="AU10" s="168"/>
      <c r="AV10" s="245"/>
      <c r="AW10" s="11"/>
      <c r="AX10" s="11"/>
      <c r="AY10" s="11"/>
      <c r="AZ10" s="11"/>
      <c r="BA10" s="11"/>
      <c r="BB10" s="11"/>
      <c r="BC10" s="11"/>
      <c r="BD10" s="11"/>
      <c r="BE10" s="11"/>
      <c r="BF10" s="11"/>
      <c r="BG10" s="11"/>
      <c r="BH10" s="11"/>
      <c r="BI10" s="11"/>
      <c r="BJ10" s="11"/>
      <c r="BK10" s="11"/>
      <c r="BL10" s="10"/>
      <c r="BM10" s="10"/>
      <c r="BN10" s="10"/>
      <c r="BO10" s="10"/>
      <c r="BP10" s="10"/>
    </row>
    <row r="11" spans="1:68" ht="13.5" customHeight="1" x14ac:dyDescent="0.2">
      <c r="A11" s="46">
        <f>ROW()</f>
        <v>11</v>
      </c>
      <c r="B11" s="404"/>
      <c r="C11" s="405"/>
      <c r="D11" s="405"/>
      <c r="E11" s="406"/>
      <c r="F11" s="543" t="s">
        <v>591</v>
      </c>
      <c r="G11" s="543"/>
      <c r="H11" s="543"/>
      <c r="I11" s="543"/>
      <c r="J11" s="543"/>
      <c r="K11" s="543"/>
      <c r="L11" s="543"/>
      <c r="M11" s="543"/>
      <c r="N11" s="543"/>
      <c r="O11" s="543"/>
      <c r="P11" s="543"/>
      <c r="Q11" s="543"/>
      <c r="R11" s="543"/>
      <c r="S11" s="543"/>
      <c r="T11" s="543"/>
      <c r="U11" s="543"/>
      <c r="V11" s="543"/>
      <c r="W11" s="543"/>
      <c r="X11" s="543"/>
      <c r="Y11" s="543"/>
      <c r="Z11" s="624" t="s">
        <v>33</v>
      </c>
      <c r="AA11" s="624"/>
      <c r="AB11" s="624"/>
      <c r="AC11" s="624"/>
      <c r="AD11" s="624"/>
      <c r="AE11" s="603"/>
      <c r="AF11" s="604"/>
      <c r="AG11" s="604"/>
      <c r="AH11" s="604"/>
      <c r="AI11" s="604"/>
      <c r="AJ11" s="604"/>
      <c r="AK11" s="604"/>
      <c r="AL11" s="604"/>
      <c r="AM11" s="613"/>
      <c r="AQ11" s="114" t="s">
        <v>33</v>
      </c>
      <c r="AR11" s="246" t="s">
        <v>27</v>
      </c>
      <c r="AS11" s="246" t="s">
        <v>28</v>
      </c>
      <c r="AT11" s="247" t="s">
        <v>89</v>
      </c>
      <c r="AU11" s="168"/>
      <c r="AV11" s="211"/>
      <c r="AW11" s="11"/>
      <c r="AX11" s="11"/>
      <c r="AY11" s="11"/>
      <c r="AZ11" s="11"/>
      <c r="BA11" s="11"/>
      <c r="BB11" s="11"/>
      <c r="BC11" s="11"/>
      <c r="BD11" s="11"/>
      <c r="BE11" s="11"/>
      <c r="BF11" s="11"/>
      <c r="BG11" s="11"/>
      <c r="BH11" s="11"/>
      <c r="BI11" s="11"/>
      <c r="BJ11" s="11"/>
      <c r="BK11" s="11"/>
      <c r="BL11" s="10"/>
      <c r="BM11" s="10"/>
      <c r="BN11" s="10"/>
      <c r="BO11" s="10"/>
      <c r="BP11" s="10"/>
    </row>
    <row r="12" spans="1:68" ht="15.6" customHeight="1" x14ac:dyDescent="0.2">
      <c r="A12" s="46">
        <f>ROW()</f>
        <v>12</v>
      </c>
      <c r="B12" s="404"/>
      <c r="C12" s="405"/>
      <c r="D12" s="405"/>
      <c r="E12" s="406"/>
      <c r="F12" s="405" t="s">
        <v>592</v>
      </c>
      <c r="G12" s="405"/>
      <c r="H12" s="405"/>
      <c r="I12" s="405"/>
      <c r="J12" s="405"/>
      <c r="K12" s="405"/>
      <c r="L12" s="405"/>
      <c r="M12" s="405"/>
      <c r="N12" s="405"/>
      <c r="O12" s="405"/>
      <c r="P12" s="405"/>
      <c r="Q12" s="405"/>
      <c r="R12" s="405"/>
      <c r="S12" s="405"/>
      <c r="T12" s="405"/>
      <c r="U12" s="668" t="s">
        <v>33</v>
      </c>
      <c r="V12" s="668"/>
      <c r="W12" s="668"/>
      <c r="X12" s="668"/>
      <c r="Y12" s="668"/>
      <c r="Z12" s="668"/>
      <c r="AA12" s="668"/>
      <c r="AB12" s="668"/>
      <c r="AC12" s="668"/>
      <c r="AD12" s="668"/>
      <c r="AE12" s="603"/>
      <c r="AF12" s="604"/>
      <c r="AG12" s="604"/>
      <c r="AH12" s="604"/>
      <c r="AI12" s="604"/>
      <c r="AJ12" s="604"/>
      <c r="AK12" s="604"/>
      <c r="AL12" s="604"/>
      <c r="AM12" s="613"/>
      <c r="AQ12" s="114" t="s">
        <v>33</v>
      </c>
      <c r="AR12" s="175" t="s">
        <v>197</v>
      </c>
      <c r="AS12" s="169" t="s">
        <v>198</v>
      </c>
      <c r="AT12" s="98" t="s">
        <v>199</v>
      </c>
      <c r="AU12" s="169" t="s">
        <v>200</v>
      </c>
      <c r="AV12" s="169" t="s">
        <v>37</v>
      </c>
      <c r="AW12" s="11"/>
      <c r="AX12" s="11"/>
      <c r="AY12" s="11"/>
      <c r="AZ12" s="11"/>
      <c r="BA12" s="11"/>
      <c r="BB12" s="11"/>
      <c r="BC12" s="11"/>
      <c r="BD12" s="11"/>
      <c r="BE12" s="11"/>
      <c r="BF12" s="11"/>
      <c r="BG12" s="11"/>
      <c r="BH12" s="11"/>
      <c r="BI12" s="11"/>
      <c r="BJ12" s="11"/>
      <c r="BK12" s="11"/>
      <c r="BL12" s="10"/>
      <c r="BM12" s="10"/>
      <c r="BN12" s="10"/>
      <c r="BO12" s="10"/>
      <c r="BP12" s="10"/>
    </row>
    <row r="13" spans="1:68" ht="15" customHeight="1" x14ac:dyDescent="0.2">
      <c r="A13" s="46">
        <f>ROW()</f>
        <v>13</v>
      </c>
      <c r="B13" s="404"/>
      <c r="C13" s="405"/>
      <c r="D13" s="405"/>
      <c r="E13" s="406"/>
      <c r="F13" s="408" t="s">
        <v>112</v>
      </c>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603"/>
      <c r="AF13" s="604"/>
      <c r="AG13" s="604"/>
      <c r="AH13" s="604"/>
      <c r="AI13" s="604"/>
      <c r="AJ13" s="604"/>
      <c r="AK13" s="604"/>
      <c r="AL13" s="604"/>
      <c r="AM13" s="613"/>
      <c r="AQ13" s="166"/>
      <c r="AR13" s="167"/>
      <c r="AS13" s="167"/>
      <c r="AT13" s="167"/>
      <c r="AU13" s="167"/>
      <c r="AV13" s="167"/>
      <c r="AW13" s="11"/>
      <c r="AX13" s="11"/>
      <c r="AY13" s="11"/>
      <c r="AZ13" s="11"/>
      <c r="BA13" s="11"/>
      <c r="BB13" s="11"/>
      <c r="BC13" s="11"/>
      <c r="BD13" s="11"/>
      <c r="BE13" s="11"/>
      <c r="BF13" s="11"/>
      <c r="BG13" s="11"/>
      <c r="BH13" s="11"/>
      <c r="BI13" s="11"/>
      <c r="BJ13" s="11"/>
      <c r="BK13" s="11"/>
      <c r="BL13" s="10"/>
      <c r="BM13" s="10"/>
      <c r="BN13" s="10"/>
      <c r="BO13" s="10"/>
      <c r="BP13" s="10"/>
    </row>
    <row r="14" spans="1:68" ht="14.4" customHeight="1" x14ac:dyDescent="0.2">
      <c r="A14" s="46">
        <f>ROW()</f>
        <v>14</v>
      </c>
      <c r="B14" s="404"/>
      <c r="C14" s="405"/>
      <c r="D14" s="405"/>
      <c r="E14" s="406"/>
      <c r="F14" s="405" t="s">
        <v>593</v>
      </c>
      <c r="G14" s="405"/>
      <c r="H14" s="405"/>
      <c r="I14" s="405"/>
      <c r="J14" s="405"/>
      <c r="K14" s="405"/>
      <c r="L14" s="405"/>
      <c r="M14" s="405"/>
      <c r="N14" s="405"/>
      <c r="O14" s="405"/>
      <c r="P14" s="405"/>
      <c r="Q14" s="405"/>
      <c r="R14" s="405"/>
      <c r="S14" s="405"/>
      <c r="T14" s="405"/>
      <c r="U14" s="668" t="s">
        <v>33</v>
      </c>
      <c r="V14" s="668"/>
      <c r="W14" s="668"/>
      <c r="X14" s="668"/>
      <c r="Y14" s="668"/>
      <c r="Z14" s="668"/>
      <c r="AA14" s="668"/>
      <c r="AB14" s="668"/>
      <c r="AC14" s="668"/>
      <c r="AD14" s="668"/>
      <c r="AE14" s="603"/>
      <c r="AF14" s="604"/>
      <c r="AG14" s="604"/>
      <c r="AH14" s="604"/>
      <c r="AI14" s="604"/>
      <c r="AJ14" s="604"/>
      <c r="AK14" s="604"/>
      <c r="AL14" s="604"/>
      <c r="AM14" s="613"/>
      <c r="AQ14" s="114" t="s">
        <v>33</v>
      </c>
      <c r="AR14" s="174" t="s">
        <v>289</v>
      </c>
      <c r="AS14" s="162" t="s">
        <v>207</v>
      </c>
      <c r="AT14" s="167"/>
      <c r="AU14" s="167"/>
      <c r="AV14" s="167"/>
      <c r="AW14" s="11"/>
      <c r="AX14" s="11"/>
      <c r="AY14" s="11"/>
      <c r="AZ14" s="11"/>
      <c r="BA14" s="11"/>
      <c r="BB14" s="11"/>
      <c r="BC14" s="11"/>
      <c r="BD14" s="11"/>
      <c r="BE14" s="11"/>
      <c r="BF14" s="11"/>
      <c r="BG14" s="11"/>
      <c r="BH14" s="11"/>
      <c r="BI14" s="11"/>
      <c r="BJ14" s="11"/>
      <c r="BK14" s="11"/>
      <c r="BL14" s="10"/>
      <c r="BM14" s="10"/>
      <c r="BN14" s="10"/>
      <c r="BO14" s="10"/>
      <c r="BP14" s="10"/>
    </row>
    <row r="15" spans="1:68" ht="15.6" customHeight="1" x14ac:dyDescent="0.2">
      <c r="A15" s="46">
        <f>ROW()</f>
        <v>15</v>
      </c>
      <c r="B15" s="404"/>
      <c r="C15" s="405"/>
      <c r="D15" s="405"/>
      <c r="E15" s="406"/>
      <c r="F15" s="405" t="s">
        <v>594</v>
      </c>
      <c r="G15" s="405"/>
      <c r="H15" s="405"/>
      <c r="I15" s="405"/>
      <c r="J15" s="405"/>
      <c r="K15" s="405"/>
      <c r="L15" s="405"/>
      <c r="M15" s="405"/>
      <c r="N15" s="405"/>
      <c r="O15" s="405"/>
      <c r="P15" s="405"/>
      <c r="Q15" s="405"/>
      <c r="R15" s="405"/>
      <c r="S15" s="405"/>
      <c r="T15" s="405"/>
      <c r="U15" s="672" t="s">
        <v>33</v>
      </c>
      <c r="V15" s="672"/>
      <c r="W15" s="672"/>
      <c r="X15" s="672"/>
      <c r="Y15" s="672"/>
      <c r="Z15" s="672"/>
      <c r="AA15" s="672"/>
      <c r="AB15" s="672"/>
      <c r="AC15" s="672"/>
      <c r="AD15" s="672"/>
      <c r="AE15" s="603"/>
      <c r="AF15" s="604"/>
      <c r="AG15" s="604"/>
      <c r="AH15" s="604"/>
      <c r="AI15" s="604"/>
      <c r="AJ15" s="604"/>
      <c r="AK15" s="604"/>
      <c r="AL15" s="604"/>
      <c r="AM15" s="613"/>
      <c r="AQ15" s="114" t="s">
        <v>33</v>
      </c>
      <c r="AR15" s="169" t="s">
        <v>113</v>
      </c>
      <c r="AS15" s="169" t="s">
        <v>114</v>
      </c>
      <c r="AT15" s="167"/>
      <c r="AU15" s="167"/>
      <c r="AV15" s="167"/>
      <c r="AW15" s="11"/>
      <c r="AX15" s="11"/>
      <c r="AY15" s="11"/>
      <c r="AZ15" s="11"/>
      <c r="BA15" s="11"/>
      <c r="BB15" s="11"/>
      <c r="BC15" s="11"/>
      <c r="BD15" s="11"/>
      <c r="BE15" s="11"/>
      <c r="BF15" s="11"/>
      <c r="BG15" s="11"/>
      <c r="BH15" s="11"/>
      <c r="BI15" s="11"/>
      <c r="BJ15" s="11"/>
      <c r="BK15" s="11"/>
      <c r="BL15" s="10"/>
      <c r="BM15" s="10"/>
      <c r="BN15" s="10"/>
      <c r="BO15" s="10"/>
      <c r="BP15" s="10"/>
    </row>
    <row r="16" spans="1:68" ht="14.25" customHeight="1" x14ac:dyDescent="0.2">
      <c r="A16" s="46">
        <f>ROW()</f>
        <v>16</v>
      </c>
      <c r="B16" s="404"/>
      <c r="C16" s="405"/>
      <c r="D16" s="405"/>
      <c r="E16" s="406"/>
      <c r="F16" s="405" t="s">
        <v>595</v>
      </c>
      <c r="G16" s="405"/>
      <c r="H16" s="405"/>
      <c r="I16" s="405"/>
      <c r="J16" s="405"/>
      <c r="K16" s="405"/>
      <c r="L16" s="405"/>
      <c r="M16" s="405"/>
      <c r="N16" s="405"/>
      <c r="O16" s="405"/>
      <c r="P16" s="405"/>
      <c r="Q16" s="405"/>
      <c r="R16" s="405"/>
      <c r="S16" s="405"/>
      <c r="T16" s="405"/>
      <c r="U16" s="668" t="s">
        <v>33</v>
      </c>
      <c r="V16" s="668"/>
      <c r="W16" s="668"/>
      <c r="X16" s="668"/>
      <c r="Y16" s="668"/>
      <c r="Z16" s="668"/>
      <c r="AA16" s="668"/>
      <c r="AB16" s="668"/>
      <c r="AC16" s="668"/>
      <c r="AD16" s="668"/>
      <c r="AE16" s="603"/>
      <c r="AF16" s="604"/>
      <c r="AG16" s="604"/>
      <c r="AH16" s="604"/>
      <c r="AI16" s="604"/>
      <c r="AJ16" s="604"/>
      <c r="AK16" s="604"/>
      <c r="AL16" s="604"/>
      <c r="AM16" s="613"/>
      <c r="AQ16" s="114" t="s">
        <v>33</v>
      </c>
      <c r="AR16" s="174" t="s">
        <v>27</v>
      </c>
      <c r="AS16" s="162" t="s">
        <v>28</v>
      </c>
      <c r="AT16" s="167"/>
      <c r="AU16" s="167"/>
      <c r="AV16" s="167"/>
      <c r="AW16" s="11"/>
      <c r="AX16" s="11"/>
      <c r="AY16" s="11"/>
      <c r="AZ16" s="11"/>
      <c r="BA16" s="11"/>
      <c r="BB16" s="11"/>
      <c r="BC16" s="11"/>
      <c r="BD16" s="11"/>
      <c r="BE16" s="11"/>
      <c r="BF16" s="11"/>
      <c r="BG16" s="11"/>
      <c r="BH16" s="11"/>
      <c r="BI16" s="11"/>
      <c r="BJ16" s="11"/>
      <c r="BK16" s="11"/>
      <c r="BL16" s="10"/>
      <c r="BM16" s="10"/>
      <c r="BN16" s="10"/>
      <c r="BO16" s="10"/>
      <c r="BP16" s="10"/>
    </row>
    <row r="17" spans="1:68" ht="13.65" customHeight="1" x14ac:dyDescent="0.2">
      <c r="A17" s="46">
        <f>ROW()</f>
        <v>17</v>
      </c>
      <c r="B17" s="404" t="s">
        <v>628</v>
      </c>
      <c r="C17" s="405"/>
      <c r="D17" s="405"/>
      <c r="E17" s="406"/>
      <c r="F17" s="407" t="s">
        <v>598</v>
      </c>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9"/>
      <c r="AE17" s="603"/>
      <c r="AF17" s="604"/>
      <c r="AG17" s="604"/>
      <c r="AH17" s="604"/>
      <c r="AI17" s="604"/>
      <c r="AJ17" s="604"/>
      <c r="AK17" s="604"/>
      <c r="AL17" s="604"/>
      <c r="AM17" s="613"/>
      <c r="AQ17" s="167"/>
      <c r="AR17" s="166"/>
      <c r="AS17" s="167"/>
      <c r="AT17" s="167"/>
      <c r="AU17" s="167"/>
      <c r="AV17" s="167"/>
      <c r="AW17" s="11"/>
      <c r="AX17" s="11"/>
      <c r="AY17" s="11"/>
      <c r="AZ17" s="11"/>
      <c r="BA17" s="11"/>
      <c r="BB17" s="11"/>
      <c r="BC17" s="11"/>
      <c r="BD17" s="11"/>
      <c r="BE17" s="11"/>
      <c r="BF17" s="11"/>
      <c r="BG17" s="11"/>
      <c r="BH17" s="11"/>
      <c r="BI17" s="11"/>
      <c r="BJ17" s="11"/>
      <c r="BK17" s="11"/>
      <c r="BL17" s="10"/>
      <c r="BM17" s="10"/>
      <c r="BN17" s="10"/>
      <c r="BO17" s="10"/>
      <c r="BP17" s="10"/>
    </row>
    <row r="18" spans="1:68" ht="13.65" customHeight="1" x14ac:dyDescent="0.2">
      <c r="A18" s="46">
        <f>ROW()</f>
        <v>18</v>
      </c>
      <c r="B18" s="404"/>
      <c r="C18" s="405"/>
      <c r="D18" s="405"/>
      <c r="E18" s="406"/>
      <c r="F18" s="60" t="s">
        <v>582</v>
      </c>
      <c r="G18" s="60"/>
      <c r="H18" s="60"/>
      <c r="I18" s="60"/>
      <c r="J18" s="60"/>
      <c r="K18" s="60"/>
      <c r="L18" s="60"/>
      <c r="M18" s="60"/>
      <c r="N18" s="60"/>
      <c r="O18" s="60"/>
      <c r="P18" s="60"/>
      <c r="Q18" s="60"/>
      <c r="R18" s="60"/>
      <c r="S18" s="60"/>
      <c r="T18" s="60"/>
      <c r="U18" s="637" t="s">
        <v>106</v>
      </c>
      <c r="V18" s="637"/>
      <c r="W18" s="637"/>
      <c r="X18" s="637"/>
      <c r="Y18" s="637"/>
      <c r="Z18" s="637"/>
      <c r="AA18" s="673"/>
      <c r="AB18" s="673"/>
      <c r="AC18" s="673"/>
      <c r="AD18" s="673"/>
      <c r="AE18" s="603"/>
      <c r="AF18" s="604"/>
      <c r="AG18" s="604"/>
      <c r="AH18" s="604"/>
      <c r="AI18" s="604"/>
      <c r="AJ18" s="604"/>
      <c r="AK18" s="604"/>
      <c r="AL18" s="604"/>
      <c r="AM18" s="613"/>
      <c r="AQ18" s="167"/>
      <c r="AR18" s="166"/>
      <c r="AS18" s="167"/>
      <c r="AT18" s="167"/>
      <c r="AU18" s="167"/>
      <c r="AV18" s="167"/>
      <c r="AW18" s="11"/>
      <c r="AX18" s="11"/>
      <c r="AY18" s="11"/>
      <c r="AZ18" s="11"/>
      <c r="BA18" s="11"/>
      <c r="BB18" s="11"/>
      <c r="BC18" s="11"/>
      <c r="BD18" s="11"/>
      <c r="BE18" s="11"/>
      <c r="BF18" s="11"/>
      <c r="BG18" s="11"/>
      <c r="BH18" s="11"/>
      <c r="BI18" s="11"/>
      <c r="BJ18" s="11"/>
      <c r="BK18" s="11"/>
      <c r="BL18" s="10"/>
      <c r="BM18" s="10"/>
      <c r="BN18" s="10"/>
      <c r="BO18" s="10"/>
      <c r="BP18" s="10"/>
    </row>
    <row r="19" spans="1:68" ht="13.65" customHeight="1" x14ac:dyDescent="0.2">
      <c r="A19" s="46">
        <f>ROW()</f>
        <v>19</v>
      </c>
      <c r="B19" s="404"/>
      <c r="C19" s="405"/>
      <c r="D19" s="405"/>
      <c r="E19" s="406"/>
      <c r="F19" s="60" t="s">
        <v>596</v>
      </c>
      <c r="G19" s="60"/>
      <c r="H19" s="60"/>
      <c r="I19" s="60"/>
      <c r="J19" s="60"/>
      <c r="K19" s="60"/>
      <c r="L19" s="60"/>
      <c r="M19" s="60"/>
      <c r="N19" s="60"/>
      <c r="O19" s="60"/>
      <c r="P19" s="60"/>
      <c r="Q19" s="60"/>
      <c r="R19" s="60"/>
      <c r="S19" s="60"/>
      <c r="T19" s="60"/>
      <c r="U19" s="624" t="s">
        <v>33</v>
      </c>
      <c r="V19" s="624"/>
      <c r="W19" s="624"/>
      <c r="X19" s="624"/>
      <c r="Y19" s="624"/>
      <c r="Z19" s="624"/>
      <c r="AA19" s="624"/>
      <c r="AB19" s="624"/>
      <c r="AC19" s="624"/>
      <c r="AD19" s="624"/>
      <c r="AE19" s="603"/>
      <c r="AF19" s="604"/>
      <c r="AG19" s="604"/>
      <c r="AH19" s="604"/>
      <c r="AI19" s="604"/>
      <c r="AJ19" s="604"/>
      <c r="AK19" s="604"/>
      <c r="AL19" s="604"/>
      <c r="AM19" s="613"/>
      <c r="AQ19" s="114" t="s">
        <v>33</v>
      </c>
      <c r="AR19" s="174" t="s">
        <v>238</v>
      </c>
      <c r="AS19" s="162" t="s">
        <v>276</v>
      </c>
      <c r="AT19" s="162" t="s">
        <v>277</v>
      </c>
      <c r="AU19" s="167"/>
      <c r="AV19" s="167"/>
      <c r="AW19" s="11"/>
      <c r="AX19" s="11"/>
      <c r="AY19" s="11"/>
      <c r="AZ19" s="11"/>
      <c r="BA19" s="11"/>
      <c r="BB19" s="11"/>
      <c r="BC19" s="11"/>
      <c r="BD19" s="11"/>
      <c r="BE19" s="11"/>
      <c r="BF19" s="11"/>
      <c r="BG19" s="11"/>
      <c r="BH19" s="11"/>
      <c r="BI19" s="11"/>
      <c r="BJ19" s="11"/>
      <c r="BK19" s="11"/>
      <c r="BL19" s="10"/>
      <c r="BM19" s="10"/>
      <c r="BN19" s="10"/>
      <c r="BO19" s="10"/>
      <c r="BP19" s="10"/>
    </row>
    <row r="20" spans="1:68" ht="13.65" customHeight="1" x14ac:dyDescent="0.2">
      <c r="A20" s="46">
        <f>ROW()</f>
        <v>20</v>
      </c>
      <c r="B20" s="404"/>
      <c r="C20" s="405"/>
      <c r="D20" s="405"/>
      <c r="E20" s="406"/>
      <c r="F20" s="60" t="s">
        <v>597</v>
      </c>
      <c r="G20" s="60"/>
      <c r="H20" s="60"/>
      <c r="I20" s="60"/>
      <c r="J20" s="60"/>
      <c r="K20" s="60"/>
      <c r="L20" s="60"/>
      <c r="M20" s="60"/>
      <c r="N20" s="60"/>
      <c r="O20" s="60"/>
      <c r="P20" s="60"/>
      <c r="Q20" s="60"/>
      <c r="R20" s="60"/>
      <c r="S20" s="60"/>
      <c r="T20" s="60"/>
      <c r="U20" s="637" t="s">
        <v>106</v>
      </c>
      <c r="V20" s="637"/>
      <c r="W20" s="637"/>
      <c r="X20" s="637"/>
      <c r="Y20" s="637"/>
      <c r="Z20" s="637"/>
      <c r="AA20" s="673"/>
      <c r="AB20" s="673"/>
      <c r="AC20" s="673"/>
      <c r="AD20" s="673"/>
      <c r="AE20" s="603"/>
      <c r="AF20" s="604"/>
      <c r="AG20" s="604"/>
      <c r="AH20" s="604"/>
      <c r="AI20" s="604"/>
      <c r="AJ20" s="604"/>
      <c r="AK20" s="604"/>
      <c r="AL20" s="604"/>
      <c r="AM20" s="613"/>
      <c r="AQ20" s="167"/>
      <c r="AR20" s="166"/>
      <c r="AS20" s="167"/>
      <c r="AT20" s="167"/>
      <c r="AU20" s="167"/>
      <c r="AV20" s="167"/>
      <c r="AW20" s="11"/>
      <c r="AX20" s="11"/>
      <c r="AY20" s="11"/>
      <c r="AZ20" s="11"/>
      <c r="BA20" s="11"/>
      <c r="BB20" s="11"/>
      <c r="BC20" s="11"/>
      <c r="BD20" s="11"/>
      <c r="BE20" s="11"/>
      <c r="BF20" s="11"/>
      <c r="BG20" s="11"/>
      <c r="BH20" s="11"/>
      <c r="BI20" s="11"/>
      <c r="BJ20" s="11"/>
      <c r="BK20" s="11"/>
      <c r="BL20" s="10"/>
      <c r="BM20" s="10"/>
      <c r="BN20" s="10"/>
      <c r="BO20" s="10"/>
      <c r="BP20" s="10"/>
    </row>
    <row r="21" spans="1:68" ht="13.65" customHeight="1" x14ac:dyDescent="0.2">
      <c r="A21" s="46">
        <f>ROW()</f>
        <v>21</v>
      </c>
      <c r="B21" s="404"/>
      <c r="C21" s="405"/>
      <c r="D21" s="405"/>
      <c r="E21" s="406"/>
      <c r="F21" s="60" t="s">
        <v>599</v>
      </c>
      <c r="G21" s="60"/>
      <c r="H21" s="60"/>
      <c r="I21" s="60"/>
      <c r="J21" s="60"/>
      <c r="K21" s="60"/>
      <c r="L21" s="60"/>
      <c r="M21" s="60"/>
      <c r="N21" s="60"/>
      <c r="O21" s="60"/>
      <c r="P21" s="60"/>
      <c r="Q21" s="60"/>
      <c r="R21" s="60"/>
      <c r="S21" s="60"/>
      <c r="T21" s="60"/>
      <c r="U21" s="674" t="s">
        <v>278</v>
      </c>
      <c r="V21" s="624"/>
      <c r="W21" s="624"/>
      <c r="X21" s="624"/>
      <c r="Y21" s="624"/>
      <c r="Z21" s="624"/>
      <c r="AA21" s="624"/>
      <c r="AB21" s="624"/>
      <c r="AC21" s="624"/>
      <c r="AD21" s="624"/>
      <c r="AE21" s="603"/>
      <c r="AF21" s="604"/>
      <c r="AG21" s="604"/>
      <c r="AH21" s="604"/>
      <c r="AI21" s="604"/>
      <c r="AJ21" s="604"/>
      <c r="AK21" s="604"/>
      <c r="AL21" s="604"/>
      <c r="AM21" s="613"/>
      <c r="AQ21" s="169" t="s">
        <v>33</v>
      </c>
      <c r="AR21" s="248" t="s">
        <v>278</v>
      </c>
      <c r="AS21" s="162" t="s">
        <v>279</v>
      </c>
      <c r="AT21" s="162" t="s">
        <v>252</v>
      </c>
      <c r="AU21" s="167"/>
      <c r="AV21" s="167"/>
      <c r="AW21" s="11"/>
      <c r="AX21" s="11"/>
      <c r="AY21" s="11"/>
      <c r="AZ21" s="11"/>
      <c r="BA21" s="11"/>
      <c r="BB21" s="11"/>
      <c r="BC21" s="11"/>
      <c r="BD21" s="11"/>
      <c r="BE21" s="11"/>
      <c r="BF21" s="11"/>
      <c r="BG21" s="11"/>
      <c r="BH21" s="11"/>
      <c r="BI21" s="11"/>
      <c r="BJ21" s="11"/>
      <c r="BK21" s="11"/>
      <c r="BL21" s="10"/>
      <c r="BM21" s="10"/>
      <c r="BN21" s="10"/>
      <c r="BO21" s="10"/>
      <c r="BP21" s="10"/>
    </row>
    <row r="22" spans="1:68" ht="13.65" customHeight="1" x14ac:dyDescent="0.2">
      <c r="A22" s="46">
        <f>ROW()</f>
        <v>22</v>
      </c>
      <c r="B22" s="404"/>
      <c r="C22" s="405"/>
      <c r="D22" s="405"/>
      <c r="E22" s="406"/>
      <c r="F22" s="60" t="s">
        <v>600</v>
      </c>
      <c r="G22" s="60"/>
      <c r="H22" s="60"/>
      <c r="I22" s="60"/>
      <c r="J22" s="60"/>
      <c r="K22" s="60"/>
      <c r="L22" s="60"/>
      <c r="M22" s="60"/>
      <c r="N22" s="60"/>
      <c r="O22" s="60"/>
      <c r="P22" s="60"/>
      <c r="Q22" s="60"/>
      <c r="R22" s="60"/>
      <c r="S22" s="60"/>
      <c r="T22" s="60"/>
      <c r="U22" s="646" t="s">
        <v>33</v>
      </c>
      <c r="V22" s="675"/>
      <c r="W22" s="675"/>
      <c r="X22" s="675"/>
      <c r="Y22" s="675"/>
      <c r="Z22" s="675"/>
      <c r="AA22" s="675"/>
      <c r="AB22" s="675"/>
      <c r="AC22" s="675"/>
      <c r="AD22" s="675"/>
      <c r="AE22" s="603"/>
      <c r="AF22" s="604"/>
      <c r="AG22" s="604"/>
      <c r="AH22" s="604"/>
      <c r="AI22" s="604"/>
      <c r="AJ22" s="604"/>
      <c r="AK22" s="604"/>
      <c r="AL22" s="604"/>
      <c r="AM22" s="613"/>
      <c r="AQ22" s="114" t="s">
        <v>33</v>
      </c>
      <c r="AR22" s="174" t="s">
        <v>280</v>
      </c>
      <c r="AS22" s="162" t="s">
        <v>252</v>
      </c>
      <c r="AT22" s="169" t="s">
        <v>202</v>
      </c>
      <c r="AU22" s="167"/>
      <c r="AV22" s="167"/>
      <c r="AW22" s="11"/>
      <c r="AX22" s="11"/>
      <c r="AY22" s="11"/>
      <c r="AZ22" s="11"/>
      <c r="BA22" s="11"/>
      <c r="BB22" s="11"/>
      <c r="BC22" s="11"/>
      <c r="BD22" s="11"/>
      <c r="BE22" s="11"/>
      <c r="BF22" s="11"/>
      <c r="BG22" s="11"/>
      <c r="BH22" s="11"/>
      <c r="BI22" s="11"/>
      <c r="BJ22" s="11"/>
      <c r="BK22" s="11"/>
      <c r="BL22" s="10"/>
      <c r="BM22" s="10"/>
      <c r="BN22" s="10"/>
      <c r="BO22" s="10"/>
      <c r="BP22" s="10"/>
    </row>
    <row r="23" spans="1:68" ht="13.65" customHeight="1" x14ac:dyDescent="0.2">
      <c r="A23" s="46">
        <f>ROW()</f>
        <v>23</v>
      </c>
      <c r="B23" s="404"/>
      <c r="C23" s="405"/>
      <c r="D23" s="405"/>
      <c r="E23" s="406"/>
      <c r="F23" s="60" t="s">
        <v>601</v>
      </c>
      <c r="G23" s="60"/>
      <c r="H23" s="60"/>
      <c r="I23" s="60"/>
      <c r="J23" s="60"/>
      <c r="K23" s="60"/>
      <c r="L23" s="60"/>
      <c r="M23" s="60"/>
      <c r="N23" s="60"/>
      <c r="O23" s="60"/>
      <c r="P23" s="60"/>
      <c r="Q23" s="60"/>
      <c r="R23" s="60"/>
      <c r="S23" s="60"/>
      <c r="T23" s="60"/>
      <c r="U23" s="637" t="s">
        <v>106</v>
      </c>
      <c r="V23" s="637"/>
      <c r="W23" s="637"/>
      <c r="X23" s="637"/>
      <c r="Y23" s="637"/>
      <c r="Z23" s="637"/>
      <c r="AA23" s="673"/>
      <c r="AB23" s="673"/>
      <c r="AC23" s="673"/>
      <c r="AD23" s="673"/>
      <c r="AE23" s="603"/>
      <c r="AF23" s="604"/>
      <c r="AG23" s="604"/>
      <c r="AH23" s="604"/>
      <c r="AI23" s="604"/>
      <c r="AJ23" s="604"/>
      <c r="AK23" s="604"/>
      <c r="AL23" s="604"/>
      <c r="AM23" s="613"/>
      <c r="AQ23" s="167"/>
      <c r="AR23" s="166"/>
      <c r="AS23" s="167"/>
      <c r="AT23" s="167"/>
      <c r="AU23" s="167"/>
      <c r="AV23" s="167"/>
      <c r="AW23" s="11"/>
      <c r="AX23" s="11"/>
      <c r="AY23" s="11"/>
      <c r="AZ23" s="11"/>
      <c r="BA23" s="11"/>
      <c r="BB23" s="11"/>
      <c r="BC23" s="11"/>
      <c r="BD23" s="11"/>
      <c r="BE23" s="11"/>
      <c r="BF23" s="11"/>
      <c r="BG23" s="11"/>
      <c r="BH23" s="11"/>
      <c r="BI23" s="11"/>
      <c r="BJ23" s="11"/>
      <c r="BK23" s="11"/>
      <c r="BL23" s="10"/>
      <c r="BM23" s="10"/>
      <c r="BN23" s="10"/>
      <c r="BO23" s="10"/>
      <c r="BP23" s="10"/>
    </row>
    <row r="24" spans="1:68" ht="13.65" customHeight="1" x14ac:dyDescent="0.2">
      <c r="A24" s="46">
        <f>ROW()</f>
        <v>24</v>
      </c>
      <c r="B24" s="404"/>
      <c r="C24" s="405"/>
      <c r="D24" s="405"/>
      <c r="E24" s="406"/>
      <c r="F24" s="60" t="s">
        <v>602</v>
      </c>
      <c r="G24" s="60"/>
      <c r="H24" s="60"/>
      <c r="I24" s="60"/>
      <c r="J24" s="60"/>
      <c r="K24" s="60"/>
      <c r="L24" s="60"/>
      <c r="M24" s="60"/>
      <c r="N24" s="60"/>
      <c r="O24" s="60"/>
      <c r="P24" s="60"/>
      <c r="Q24" s="60"/>
      <c r="R24" s="60"/>
      <c r="S24" s="60"/>
      <c r="T24" s="60"/>
      <c r="U24" s="637" t="s">
        <v>106</v>
      </c>
      <c r="V24" s="637"/>
      <c r="W24" s="637"/>
      <c r="X24" s="637"/>
      <c r="Y24" s="637"/>
      <c r="Z24" s="637"/>
      <c r="AA24" s="673"/>
      <c r="AB24" s="673"/>
      <c r="AC24" s="673"/>
      <c r="AD24" s="673"/>
      <c r="AE24" s="603"/>
      <c r="AF24" s="604"/>
      <c r="AG24" s="604"/>
      <c r="AH24" s="604"/>
      <c r="AI24" s="604"/>
      <c r="AJ24" s="604"/>
      <c r="AK24" s="604"/>
      <c r="AL24" s="604"/>
      <c r="AM24" s="613"/>
      <c r="AQ24" s="167"/>
      <c r="AR24" s="166"/>
      <c r="AS24" s="167"/>
      <c r="AT24" s="167"/>
      <c r="AU24" s="167"/>
      <c r="AV24" s="167"/>
      <c r="AW24" s="11"/>
      <c r="AX24" s="11"/>
      <c r="AY24" s="11"/>
      <c r="AZ24" s="11"/>
      <c r="BA24" s="11"/>
      <c r="BB24" s="11"/>
      <c r="BC24" s="11"/>
      <c r="BD24" s="11"/>
      <c r="BE24" s="11"/>
      <c r="BF24" s="11"/>
      <c r="BG24" s="11"/>
      <c r="BH24" s="11"/>
      <c r="BI24" s="11"/>
      <c r="BJ24" s="11"/>
      <c r="BK24" s="11"/>
      <c r="BL24" s="10"/>
      <c r="BM24" s="10"/>
      <c r="BN24" s="10"/>
      <c r="BO24" s="10"/>
      <c r="BP24" s="10"/>
    </row>
    <row r="25" spans="1:68" ht="13.65" customHeight="1" x14ac:dyDescent="0.2">
      <c r="A25" s="46">
        <f>ROW()</f>
        <v>25</v>
      </c>
      <c r="B25" s="404" t="s">
        <v>629</v>
      </c>
      <c r="C25" s="405"/>
      <c r="D25" s="405"/>
      <c r="E25" s="406"/>
      <c r="F25" s="60" t="s">
        <v>603</v>
      </c>
      <c r="G25" s="60"/>
      <c r="H25" s="60"/>
      <c r="I25" s="60"/>
      <c r="J25" s="60"/>
      <c r="K25" s="60"/>
      <c r="L25" s="60"/>
      <c r="M25" s="60"/>
      <c r="N25" s="60"/>
      <c r="O25" s="60"/>
      <c r="P25" s="60"/>
      <c r="Q25" s="60"/>
      <c r="R25" s="60"/>
      <c r="S25" s="60"/>
      <c r="T25" s="60"/>
      <c r="U25" s="637" t="s">
        <v>106</v>
      </c>
      <c r="V25" s="637"/>
      <c r="W25" s="637"/>
      <c r="X25" s="637"/>
      <c r="Y25" s="637"/>
      <c r="Z25" s="637"/>
      <c r="AA25" s="673"/>
      <c r="AB25" s="673"/>
      <c r="AC25" s="673"/>
      <c r="AD25" s="673"/>
      <c r="AE25" s="603"/>
      <c r="AF25" s="604"/>
      <c r="AG25" s="604"/>
      <c r="AH25" s="604"/>
      <c r="AI25" s="604"/>
      <c r="AJ25" s="604"/>
      <c r="AK25" s="604"/>
      <c r="AL25" s="604"/>
      <c r="AM25" s="613"/>
      <c r="AQ25" s="167"/>
      <c r="AR25" s="166"/>
      <c r="AS25" s="167"/>
      <c r="AT25" s="167"/>
      <c r="AU25" s="167"/>
      <c r="AV25" s="167"/>
      <c r="AW25" s="11"/>
      <c r="AX25" s="11"/>
      <c r="AY25" s="11"/>
      <c r="AZ25" s="11"/>
      <c r="BA25" s="11"/>
      <c r="BB25" s="11"/>
      <c r="BC25" s="11"/>
      <c r="BD25" s="11"/>
      <c r="BE25" s="11"/>
      <c r="BF25" s="11"/>
      <c r="BG25" s="11"/>
      <c r="BH25" s="11"/>
      <c r="BI25" s="11"/>
      <c r="BJ25" s="11"/>
      <c r="BK25" s="11"/>
      <c r="BL25" s="10"/>
      <c r="BM25" s="10"/>
      <c r="BN25" s="10"/>
      <c r="BO25" s="10"/>
      <c r="BP25" s="10"/>
    </row>
    <row r="26" spans="1:68" ht="13.65" customHeight="1" x14ac:dyDescent="0.2">
      <c r="A26" s="46">
        <f>ROW()</f>
        <v>26</v>
      </c>
      <c r="B26" s="404" t="s">
        <v>630</v>
      </c>
      <c r="C26" s="405"/>
      <c r="D26" s="405"/>
      <c r="E26" s="406"/>
      <c r="F26" s="60" t="s">
        <v>604</v>
      </c>
      <c r="G26" s="60"/>
      <c r="H26" s="60"/>
      <c r="I26" s="60"/>
      <c r="J26" s="60"/>
      <c r="K26" s="60"/>
      <c r="L26" s="60"/>
      <c r="M26" s="60"/>
      <c r="N26" s="60"/>
      <c r="O26" s="60"/>
      <c r="P26" s="60"/>
      <c r="Q26" s="60"/>
      <c r="R26" s="60"/>
      <c r="S26" s="60"/>
      <c r="T26" s="60"/>
      <c r="U26" s="646" t="s">
        <v>33</v>
      </c>
      <c r="V26" s="675"/>
      <c r="W26" s="675"/>
      <c r="X26" s="675"/>
      <c r="Y26" s="675"/>
      <c r="Z26" s="675"/>
      <c r="AA26" s="675"/>
      <c r="AB26" s="675"/>
      <c r="AC26" s="675"/>
      <c r="AD26" s="675"/>
      <c r="AE26" s="603"/>
      <c r="AF26" s="604"/>
      <c r="AG26" s="604"/>
      <c r="AH26" s="604"/>
      <c r="AI26" s="604"/>
      <c r="AJ26" s="604"/>
      <c r="AK26" s="604"/>
      <c r="AL26" s="604"/>
      <c r="AM26" s="613"/>
      <c r="AQ26" s="114" t="s">
        <v>33</v>
      </c>
      <c r="AR26" s="174" t="s">
        <v>27</v>
      </c>
      <c r="AS26" s="162" t="s">
        <v>28</v>
      </c>
      <c r="AT26" s="167"/>
      <c r="AU26" s="167"/>
      <c r="AV26" s="167"/>
      <c r="AW26" s="11"/>
      <c r="AX26" s="11"/>
      <c r="AY26" s="11"/>
      <c r="AZ26" s="11"/>
      <c r="BA26" s="11"/>
      <c r="BB26" s="11"/>
      <c r="BC26" s="11"/>
      <c r="BD26" s="11"/>
      <c r="BE26" s="11"/>
      <c r="BF26" s="11"/>
      <c r="BG26" s="11"/>
      <c r="BH26" s="11"/>
      <c r="BI26" s="11"/>
      <c r="BJ26" s="11"/>
      <c r="BK26" s="11"/>
      <c r="BL26" s="10"/>
      <c r="BM26" s="10"/>
      <c r="BN26" s="10"/>
      <c r="BO26" s="10"/>
      <c r="BP26" s="10"/>
    </row>
    <row r="27" spans="1:68" ht="13.65" customHeight="1" x14ac:dyDescent="0.2">
      <c r="A27" s="46">
        <f>ROW()</f>
        <v>27</v>
      </c>
      <c r="B27" s="404"/>
      <c r="C27" s="405"/>
      <c r="D27" s="405"/>
      <c r="E27" s="406"/>
      <c r="F27" s="60" t="s">
        <v>492</v>
      </c>
      <c r="G27" s="60"/>
      <c r="H27" s="60"/>
      <c r="I27" s="60"/>
      <c r="J27" s="60"/>
      <c r="K27" s="60"/>
      <c r="L27" s="60"/>
      <c r="M27" s="60"/>
      <c r="N27" s="60"/>
      <c r="O27" s="60"/>
      <c r="P27" s="60"/>
      <c r="Q27" s="60"/>
      <c r="R27" s="60"/>
      <c r="S27" s="60"/>
      <c r="T27" s="60"/>
      <c r="U27" s="646" t="s">
        <v>33</v>
      </c>
      <c r="V27" s="675"/>
      <c r="W27" s="675"/>
      <c r="X27" s="675"/>
      <c r="Y27" s="675"/>
      <c r="Z27" s="675"/>
      <c r="AA27" s="675"/>
      <c r="AB27" s="675"/>
      <c r="AC27" s="675"/>
      <c r="AD27" s="675"/>
      <c r="AE27" s="603"/>
      <c r="AF27" s="604"/>
      <c r="AG27" s="604"/>
      <c r="AH27" s="604"/>
      <c r="AI27" s="604"/>
      <c r="AJ27" s="604"/>
      <c r="AK27" s="604"/>
      <c r="AL27" s="604"/>
      <c r="AM27" s="613"/>
      <c r="AQ27" s="114" t="s">
        <v>33</v>
      </c>
      <c r="AR27" s="174" t="s">
        <v>27</v>
      </c>
      <c r="AS27" s="162" t="s">
        <v>28</v>
      </c>
      <c r="AT27" s="167"/>
      <c r="AU27" s="167"/>
      <c r="AV27" s="167"/>
      <c r="AW27" s="11"/>
      <c r="AX27" s="11"/>
      <c r="AY27" s="11"/>
      <c r="AZ27" s="11"/>
      <c r="BA27" s="11"/>
      <c r="BB27" s="11"/>
      <c r="BC27" s="11"/>
      <c r="BD27" s="11"/>
      <c r="BE27" s="11"/>
      <c r="BF27" s="11"/>
      <c r="BG27" s="11"/>
      <c r="BH27" s="11"/>
      <c r="BI27" s="11"/>
      <c r="BJ27" s="11"/>
      <c r="BK27" s="11"/>
      <c r="BL27" s="10"/>
      <c r="BM27" s="10"/>
      <c r="BN27" s="10"/>
      <c r="BO27" s="10"/>
      <c r="BP27" s="10"/>
    </row>
    <row r="28" spans="1:68" ht="13.65" customHeight="1" x14ac:dyDescent="0.2">
      <c r="A28" s="46">
        <f>ROW()</f>
        <v>28</v>
      </c>
      <c r="B28" s="404"/>
      <c r="C28" s="405"/>
      <c r="D28" s="405"/>
      <c r="E28" s="406"/>
      <c r="F28" s="405" t="s">
        <v>605</v>
      </c>
      <c r="G28" s="405"/>
      <c r="H28" s="405"/>
      <c r="I28" s="405"/>
      <c r="J28" s="405"/>
      <c r="K28" s="405"/>
      <c r="L28" s="405"/>
      <c r="M28" s="405"/>
      <c r="N28" s="405"/>
      <c r="O28" s="405"/>
      <c r="P28" s="405"/>
      <c r="Q28" s="405"/>
      <c r="R28" s="405"/>
      <c r="S28" s="405"/>
      <c r="T28" s="405"/>
      <c r="U28" s="624" t="s">
        <v>33</v>
      </c>
      <c r="V28" s="624"/>
      <c r="W28" s="624"/>
      <c r="X28" s="624"/>
      <c r="Y28" s="624"/>
      <c r="Z28" s="624"/>
      <c r="AA28" s="624"/>
      <c r="AB28" s="624"/>
      <c r="AC28" s="624"/>
      <c r="AD28" s="624"/>
      <c r="AE28" s="603"/>
      <c r="AF28" s="604"/>
      <c r="AG28" s="604"/>
      <c r="AH28" s="604"/>
      <c r="AI28" s="604"/>
      <c r="AJ28" s="604"/>
      <c r="AK28" s="604"/>
      <c r="AL28" s="604"/>
      <c r="AM28" s="613"/>
      <c r="AQ28" s="114" t="s">
        <v>33</v>
      </c>
      <c r="AR28" s="174" t="s">
        <v>27</v>
      </c>
      <c r="AS28" s="162" t="s">
        <v>28</v>
      </c>
      <c r="AT28" s="167"/>
      <c r="AU28" s="167"/>
      <c r="AV28" s="167"/>
      <c r="AW28" s="11"/>
      <c r="AX28" s="11"/>
      <c r="AY28" s="11"/>
      <c r="AZ28" s="11"/>
      <c r="BA28" s="11"/>
      <c r="BB28" s="11"/>
      <c r="BC28" s="11"/>
      <c r="BD28" s="11"/>
      <c r="BE28" s="11"/>
      <c r="BF28" s="11"/>
      <c r="BG28" s="11"/>
      <c r="BH28" s="11"/>
      <c r="BI28" s="11"/>
      <c r="BJ28" s="11"/>
      <c r="BK28" s="11"/>
      <c r="BL28" s="10"/>
      <c r="BM28" s="10"/>
      <c r="BN28" s="10"/>
      <c r="BO28" s="10"/>
      <c r="BP28" s="10"/>
    </row>
    <row r="29" spans="1:68" ht="13.65" customHeight="1" x14ac:dyDescent="0.2">
      <c r="A29" s="46">
        <f>ROW()</f>
        <v>29</v>
      </c>
      <c r="B29" s="404"/>
      <c r="C29" s="405"/>
      <c r="D29" s="405"/>
      <c r="E29" s="406"/>
      <c r="F29" s="408" t="s">
        <v>120</v>
      </c>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603"/>
      <c r="AF29" s="604"/>
      <c r="AG29" s="604"/>
      <c r="AH29" s="604"/>
      <c r="AI29" s="604"/>
      <c r="AJ29" s="604"/>
      <c r="AK29" s="604"/>
      <c r="AL29" s="604"/>
      <c r="AM29" s="613"/>
      <c r="AQ29" s="167"/>
      <c r="AR29" s="243"/>
      <c r="AS29" s="244"/>
      <c r="AT29" s="244"/>
      <c r="AU29" s="167"/>
      <c r="AV29" s="244"/>
      <c r="AW29" s="11"/>
      <c r="AX29" s="11"/>
      <c r="AY29" s="11"/>
      <c r="AZ29" s="11"/>
      <c r="BA29" s="11"/>
      <c r="BB29" s="11"/>
      <c r="BC29" s="11"/>
      <c r="BD29" s="11"/>
      <c r="BE29" s="11"/>
      <c r="BF29" s="11"/>
      <c r="BG29" s="11"/>
      <c r="BH29" s="11"/>
      <c r="BL29" s="10"/>
      <c r="BM29" s="10"/>
      <c r="BN29" s="10"/>
      <c r="BO29" s="10"/>
      <c r="BP29" s="10"/>
    </row>
    <row r="30" spans="1:68" s="35" customFormat="1" ht="13.65" customHeight="1" x14ac:dyDescent="0.2">
      <c r="A30" s="46">
        <f>ROW()</f>
        <v>30</v>
      </c>
      <c r="B30" s="404"/>
      <c r="C30" s="405"/>
      <c r="D30" s="405"/>
      <c r="E30" s="406"/>
      <c r="F30" s="87" t="s">
        <v>314</v>
      </c>
      <c r="G30" s="58"/>
      <c r="H30" s="58"/>
      <c r="I30" s="58"/>
      <c r="J30" s="58"/>
      <c r="K30" s="598" t="s">
        <v>33</v>
      </c>
      <c r="L30" s="598"/>
      <c r="M30" s="598"/>
      <c r="N30" s="598"/>
      <c r="O30" s="598"/>
      <c r="P30" s="92"/>
      <c r="Q30" s="445" t="str">
        <f>IF(K30="Select","",AT30)</f>
        <v/>
      </c>
      <c r="R30" s="445"/>
      <c r="S30" s="445"/>
      <c r="T30" s="445"/>
      <c r="U30" s="599" t="s">
        <v>65</v>
      </c>
      <c r="V30" s="599"/>
      <c r="W30" s="599"/>
      <c r="X30" s="599"/>
      <c r="Y30" s="599"/>
      <c r="Z30" s="599"/>
      <c r="AA30" s="599"/>
      <c r="AB30" s="599"/>
      <c r="AC30" s="599"/>
      <c r="AD30" s="600"/>
      <c r="AE30" s="603"/>
      <c r="AF30" s="604"/>
      <c r="AG30" s="604"/>
      <c r="AH30" s="604"/>
      <c r="AI30" s="604"/>
      <c r="AJ30" s="604"/>
      <c r="AK30" s="604"/>
      <c r="AL30" s="604"/>
      <c r="AM30" s="614"/>
      <c r="AO30" s="20"/>
      <c r="AQ30" s="114" t="s">
        <v>33</v>
      </c>
      <c r="AR30" s="115" t="s">
        <v>315</v>
      </c>
      <c r="AS30" s="183" t="s">
        <v>318</v>
      </c>
      <c r="AT30" s="115" t="str">
        <f>IF(K30=AR30,AU30,AV30)</f>
        <v>Division :</v>
      </c>
      <c r="AU30" s="115" t="s">
        <v>317</v>
      </c>
      <c r="AV30" s="115" t="s">
        <v>316</v>
      </c>
      <c r="AW30" s="115" t="s">
        <v>33</v>
      </c>
      <c r="AX30" s="205">
        <v>0</v>
      </c>
      <c r="AY30" s="205">
        <v>1</v>
      </c>
      <c r="AZ30" s="115">
        <v>2</v>
      </c>
      <c r="BA30" s="114" t="s">
        <v>65</v>
      </c>
      <c r="BB30" s="167"/>
      <c r="BC30" s="167"/>
      <c r="BD30" s="167"/>
      <c r="BE30" s="167"/>
      <c r="BF30" s="13"/>
    </row>
    <row r="31" spans="1:68" s="35" customFormat="1" ht="13.65" customHeight="1" x14ac:dyDescent="0.2">
      <c r="A31" s="46">
        <f>ROW()</f>
        <v>31</v>
      </c>
      <c r="B31" s="404"/>
      <c r="C31" s="405"/>
      <c r="D31" s="405"/>
      <c r="E31" s="406"/>
      <c r="F31" s="404" t="s">
        <v>502</v>
      </c>
      <c r="G31" s="405"/>
      <c r="H31" s="405"/>
      <c r="I31" s="405"/>
      <c r="J31" s="405"/>
      <c r="K31" s="405"/>
      <c r="L31" s="405"/>
      <c r="M31" s="405"/>
      <c r="N31" s="405"/>
      <c r="O31" s="405"/>
      <c r="P31" s="405"/>
      <c r="Q31" s="405"/>
      <c r="R31" s="405"/>
      <c r="S31" s="405"/>
      <c r="T31" s="405"/>
      <c r="U31" s="598" t="s">
        <v>33</v>
      </c>
      <c r="V31" s="598"/>
      <c r="W31" s="598"/>
      <c r="X31" s="598"/>
      <c r="Y31" s="598"/>
      <c r="Z31" s="598"/>
      <c r="AA31" s="598"/>
      <c r="AB31" s="598"/>
      <c r="AC31" s="598"/>
      <c r="AD31" s="601"/>
      <c r="AE31" s="603"/>
      <c r="AF31" s="604"/>
      <c r="AG31" s="604"/>
      <c r="AH31" s="604"/>
      <c r="AI31" s="604"/>
      <c r="AJ31" s="604"/>
      <c r="AK31" s="604"/>
      <c r="AL31" s="604"/>
      <c r="AM31" s="614"/>
      <c r="AO31" s="20"/>
      <c r="AQ31" s="114" t="s">
        <v>33</v>
      </c>
      <c r="AR31" s="205" t="str">
        <f>IF(AT30="Zone :","Group IIC","Class I / Group A")</f>
        <v>Class I / Group A</v>
      </c>
      <c r="AS31" s="205" t="str">
        <f>IF(AT30="Zone :","Group IIB + H2","Class I / Group B")</f>
        <v>Class I / Group B</v>
      </c>
      <c r="AT31" s="205" t="str">
        <f>IF(AT30="Zone :","Group IIB","Class I / Group C")</f>
        <v>Class I / Group C</v>
      </c>
      <c r="AU31" s="205" t="str">
        <f>IF(AT30="Zone :","Group IIA","Class I / Group D")</f>
        <v>Class I / Group D</v>
      </c>
      <c r="AV31" s="205" t="str">
        <f>IF(AT30="Zone :","Group I","Mining")</f>
        <v>Mining</v>
      </c>
      <c r="AW31" s="205" t="str">
        <f>IF(AT30="Zone :"," ","Class II / Group F")</f>
        <v>Class II / Group F</v>
      </c>
      <c r="AX31" s="205" t="str">
        <f>IF(AT30="Zone :"," ","Class II / Group G")</f>
        <v>Class II / Group G</v>
      </c>
      <c r="AY31" s="206" t="str">
        <f>IF(AT30="Zone :"," ","Class III")</f>
        <v>Class III</v>
      </c>
      <c r="AZ31" s="207"/>
      <c r="BA31" s="170"/>
      <c r="BB31" s="207"/>
      <c r="BC31" s="207"/>
      <c r="BD31" s="208"/>
      <c r="BE31" s="207"/>
      <c r="BF31" s="13"/>
    </row>
    <row r="32" spans="1:68" s="35" customFormat="1" ht="13.65" customHeight="1" x14ac:dyDescent="0.2">
      <c r="A32" s="46">
        <f>ROW()</f>
        <v>32</v>
      </c>
      <c r="B32" s="404"/>
      <c r="C32" s="405"/>
      <c r="D32" s="405"/>
      <c r="E32" s="406"/>
      <c r="F32" s="404" t="s">
        <v>501</v>
      </c>
      <c r="G32" s="405"/>
      <c r="H32" s="405"/>
      <c r="I32" s="405"/>
      <c r="J32" s="405"/>
      <c r="K32" s="405"/>
      <c r="L32" s="405"/>
      <c r="M32" s="405"/>
      <c r="N32" s="405"/>
      <c r="O32" s="405"/>
      <c r="P32" s="405"/>
      <c r="Q32" s="405"/>
      <c r="R32" s="405"/>
      <c r="S32" s="405"/>
      <c r="T32" s="405"/>
      <c r="U32" s="599" t="s">
        <v>33</v>
      </c>
      <c r="V32" s="599"/>
      <c r="W32" s="599"/>
      <c r="X32" s="599"/>
      <c r="Y32" s="599"/>
      <c r="Z32" s="599"/>
      <c r="AA32" s="599"/>
      <c r="AB32" s="599"/>
      <c r="AC32" s="599"/>
      <c r="AD32" s="600"/>
      <c r="AE32" s="603"/>
      <c r="AF32" s="604"/>
      <c r="AG32" s="604"/>
      <c r="AH32" s="604"/>
      <c r="AI32" s="604"/>
      <c r="AJ32" s="604"/>
      <c r="AK32" s="604"/>
      <c r="AL32" s="604"/>
      <c r="AM32" s="614"/>
      <c r="AO32" s="20"/>
      <c r="AQ32" s="114" t="s">
        <v>33</v>
      </c>
      <c r="AR32" s="115" t="str">
        <f>IF(AT30="Zone :","T1","T1")</f>
        <v>T1</v>
      </c>
      <c r="AS32" s="115" t="str">
        <f>IF(AT30="Zone :","T2","T2")</f>
        <v>T2</v>
      </c>
      <c r="AT32" s="115" t="str">
        <f>IF(AT30="Zone :","T3","T2A")</f>
        <v>T2A</v>
      </c>
      <c r="AU32" s="115" t="str">
        <f>IF(AT30="Zone :","T4","T2B")</f>
        <v>T2B</v>
      </c>
      <c r="AV32" s="115" t="str">
        <f>IF(AT30="Zone :","T5","T2C")</f>
        <v>T2C</v>
      </c>
      <c r="AW32" s="115" t="str">
        <f>IF(AT30="Zone :","T6","T2D")</f>
        <v>T2D</v>
      </c>
      <c r="AX32" s="115" t="str">
        <f>IF(AT30="Zone :","","T3")</f>
        <v>T3</v>
      </c>
      <c r="AY32" s="115" t="str">
        <f>IF(AT30="Zone :","","T3A")</f>
        <v>T3A</v>
      </c>
      <c r="AZ32" s="115" t="str">
        <f>IF(AT30="Zone :","","T3B")</f>
        <v>T3B</v>
      </c>
      <c r="BA32" s="115" t="str">
        <f>IF(AT30="Zone :","","T3C")</f>
        <v>T3C</v>
      </c>
      <c r="BB32" s="115" t="str">
        <f>IF(AT30="Zone :","","T4")</f>
        <v>T4</v>
      </c>
      <c r="BC32" s="115" t="str">
        <f>IF(AT30="Zone :","","T4A")</f>
        <v>T4A</v>
      </c>
      <c r="BD32" s="115" t="str">
        <f>IF(AT30="Zone :","","T5")</f>
        <v>T5</v>
      </c>
      <c r="BE32" s="115" t="str">
        <f>IF(AT30="Zone :","","T6")</f>
        <v>T6</v>
      </c>
      <c r="BF32" s="13"/>
    </row>
    <row r="33" spans="1:68" ht="13.65" customHeight="1" x14ac:dyDescent="0.2">
      <c r="A33" s="46">
        <f>ROW()</f>
        <v>33</v>
      </c>
      <c r="B33" s="404"/>
      <c r="C33" s="405"/>
      <c r="D33" s="405"/>
      <c r="E33" s="406"/>
      <c r="F33" s="405" t="s">
        <v>606</v>
      </c>
      <c r="G33" s="405"/>
      <c r="H33" s="405"/>
      <c r="I33" s="405"/>
      <c r="J33" s="405"/>
      <c r="K33" s="405"/>
      <c r="L33" s="405"/>
      <c r="M33" s="405"/>
      <c r="N33" s="405"/>
      <c r="O33" s="405"/>
      <c r="P33" s="405"/>
      <c r="Q33" s="405"/>
      <c r="R33" s="405"/>
      <c r="S33" s="405"/>
      <c r="T33" s="405"/>
      <c r="U33" s="672" t="s">
        <v>33</v>
      </c>
      <c r="V33" s="672"/>
      <c r="W33" s="672"/>
      <c r="X33" s="672"/>
      <c r="Y33" s="672"/>
      <c r="Z33" s="672"/>
      <c r="AA33" s="672"/>
      <c r="AB33" s="672"/>
      <c r="AC33" s="672"/>
      <c r="AD33" s="672"/>
      <c r="AE33" s="603"/>
      <c r="AF33" s="604"/>
      <c r="AG33" s="604"/>
      <c r="AH33" s="604"/>
      <c r="AI33" s="604"/>
      <c r="AJ33" s="604"/>
      <c r="AK33" s="604"/>
      <c r="AL33" s="604"/>
      <c r="AM33" s="613"/>
      <c r="AQ33" s="114" t="s">
        <v>33</v>
      </c>
      <c r="AR33" s="175" t="s">
        <v>117</v>
      </c>
      <c r="AS33" s="240" t="s">
        <v>118</v>
      </c>
      <c r="AT33" s="240" t="s">
        <v>119</v>
      </c>
      <c r="AU33" s="167"/>
      <c r="AV33" s="244"/>
      <c r="AW33" s="11"/>
      <c r="AX33" s="11"/>
      <c r="AY33" s="11"/>
      <c r="AZ33" s="11"/>
      <c r="BA33" s="11"/>
      <c r="BB33" s="11"/>
      <c r="BC33" s="11"/>
      <c r="BD33" s="11"/>
      <c r="BE33" s="11"/>
      <c r="BF33" s="11"/>
      <c r="BG33" s="11"/>
      <c r="BH33" s="11"/>
      <c r="BL33" s="10"/>
      <c r="BM33" s="10"/>
      <c r="BN33" s="10"/>
      <c r="BO33" s="10"/>
      <c r="BP33" s="10"/>
    </row>
    <row r="34" spans="1:68" ht="13.65" customHeight="1" x14ac:dyDescent="0.2">
      <c r="A34" s="46">
        <f>ROW()</f>
        <v>34</v>
      </c>
      <c r="B34" s="404"/>
      <c r="C34" s="405"/>
      <c r="D34" s="405"/>
      <c r="E34" s="406"/>
      <c r="F34" s="408" t="s">
        <v>161</v>
      </c>
      <c r="G34" s="408"/>
      <c r="H34" s="408"/>
      <c r="I34" s="408"/>
      <c r="J34" s="408"/>
      <c r="K34" s="408"/>
      <c r="L34" s="408"/>
      <c r="M34" s="408"/>
      <c r="N34" s="408"/>
      <c r="O34" s="408"/>
      <c r="P34" s="408"/>
      <c r="Q34" s="408"/>
      <c r="R34" s="408"/>
      <c r="S34" s="408"/>
      <c r="T34" s="408"/>
      <c r="U34" s="84"/>
      <c r="V34" s="84"/>
      <c r="W34" s="84"/>
      <c r="X34" s="84"/>
      <c r="Y34" s="84"/>
      <c r="Z34" s="84"/>
      <c r="AA34" s="84"/>
      <c r="AB34" s="84"/>
      <c r="AC34" s="84"/>
      <c r="AD34" s="84"/>
      <c r="AE34" s="603"/>
      <c r="AF34" s="604"/>
      <c r="AG34" s="604"/>
      <c r="AH34" s="604"/>
      <c r="AI34" s="604"/>
      <c r="AJ34" s="604"/>
      <c r="AK34" s="604"/>
      <c r="AL34" s="604"/>
      <c r="AM34" s="613"/>
      <c r="AQ34" s="167"/>
      <c r="AR34" s="244"/>
      <c r="AS34" s="244"/>
      <c r="AT34" s="244"/>
      <c r="AU34" s="167"/>
      <c r="AV34" s="244"/>
      <c r="AW34" s="11"/>
      <c r="AX34" s="11"/>
      <c r="AY34" s="11"/>
      <c r="AZ34" s="11"/>
      <c r="BA34" s="11"/>
      <c r="BB34" s="11"/>
      <c r="BC34" s="11"/>
      <c r="BD34" s="11"/>
      <c r="BE34" s="11"/>
      <c r="BF34" s="11"/>
      <c r="BG34" s="11"/>
      <c r="BH34" s="11"/>
      <c r="BL34" s="10"/>
      <c r="BM34" s="10"/>
      <c r="BN34" s="10"/>
      <c r="BO34" s="10"/>
      <c r="BP34" s="10"/>
    </row>
    <row r="35" spans="1:68" ht="13.65" customHeight="1" x14ac:dyDescent="0.2">
      <c r="A35" s="46">
        <f>ROW()</f>
        <v>35</v>
      </c>
      <c r="B35" s="404"/>
      <c r="C35" s="405"/>
      <c r="D35" s="405"/>
      <c r="E35" s="406"/>
      <c r="F35" s="405" t="s">
        <v>607</v>
      </c>
      <c r="G35" s="405"/>
      <c r="H35" s="405"/>
      <c r="I35" s="405"/>
      <c r="J35" s="405"/>
      <c r="K35" s="405"/>
      <c r="L35" s="405"/>
      <c r="M35" s="405"/>
      <c r="N35" s="405"/>
      <c r="O35" s="405"/>
      <c r="P35" s="405"/>
      <c r="Q35" s="405"/>
      <c r="R35" s="405"/>
      <c r="S35" s="405"/>
      <c r="T35" s="405"/>
      <c r="U35" s="676" t="s">
        <v>33</v>
      </c>
      <c r="V35" s="676"/>
      <c r="W35" s="676"/>
      <c r="X35" s="676"/>
      <c r="Y35" s="676"/>
      <c r="Z35" s="676"/>
      <c r="AA35" s="676"/>
      <c r="AB35" s="676"/>
      <c r="AC35" s="676"/>
      <c r="AD35" s="676"/>
      <c r="AE35" s="603"/>
      <c r="AF35" s="604"/>
      <c r="AG35" s="604"/>
      <c r="AH35" s="604"/>
      <c r="AI35" s="604"/>
      <c r="AJ35" s="604"/>
      <c r="AK35" s="604"/>
      <c r="AL35" s="604"/>
      <c r="AM35" s="613"/>
      <c r="AQ35" s="114" t="s">
        <v>33</v>
      </c>
      <c r="AR35" s="240" t="s">
        <v>90</v>
      </c>
      <c r="AS35" s="240" t="s">
        <v>89</v>
      </c>
      <c r="AT35" s="244"/>
      <c r="AU35" s="167"/>
      <c r="AV35" s="244"/>
      <c r="AW35" s="11"/>
      <c r="AX35" s="11"/>
      <c r="AY35" s="11"/>
      <c r="AZ35" s="11"/>
      <c r="BA35" s="11"/>
      <c r="BB35" s="11"/>
      <c r="BC35" s="11"/>
      <c r="BD35" s="11"/>
      <c r="BE35" s="11"/>
      <c r="BF35" s="11"/>
      <c r="BG35" s="11"/>
      <c r="BH35" s="11"/>
      <c r="BL35" s="10"/>
      <c r="BM35" s="10"/>
      <c r="BN35" s="10"/>
      <c r="BO35" s="10"/>
      <c r="BP35" s="10"/>
    </row>
    <row r="36" spans="1:68" ht="13.65" customHeight="1" x14ac:dyDescent="0.2">
      <c r="A36" s="46">
        <f>ROW()</f>
        <v>36</v>
      </c>
      <c r="B36" s="404"/>
      <c r="C36" s="405"/>
      <c r="D36" s="405"/>
      <c r="E36" s="406"/>
      <c r="F36" s="59" t="s">
        <v>608</v>
      </c>
      <c r="G36" s="59"/>
      <c r="H36" s="59"/>
      <c r="I36" s="59"/>
      <c r="J36" s="59"/>
      <c r="K36" s="59"/>
      <c r="L36" s="59"/>
      <c r="M36" s="59"/>
      <c r="N36" s="59"/>
      <c r="O36" s="59"/>
      <c r="P36" s="59"/>
      <c r="Q36" s="59"/>
      <c r="R36" s="59"/>
      <c r="S36" s="59"/>
      <c r="T36" s="59"/>
      <c r="U36" s="676" t="s">
        <v>33</v>
      </c>
      <c r="V36" s="676"/>
      <c r="W36" s="676"/>
      <c r="X36" s="676"/>
      <c r="Y36" s="676"/>
      <c r="Z36" s="676"/>
      <c r="AA36" s="676"/>
      <c r="AB36" s="676"/>
      <c r="AC36" s="676"/>
      <c r="AD36" s="676"/>
      <c r="AE36" s="603"/>
      <c r="AF36" s="604"/>
      <c r="AG36" s="604"/>
      <c r="AH36" s="604"/>
      <c r="AI36" s="604"/>
      <c r="AJ36" s="604"/>
      <c r="AK36" s="604"/>
      <c r="AL36" s="604"/>
      <c r="AM36" s="613"/>
      <c r="AQ36" s="114" t="s">
        <v>33</v>
      </c>
      <c r="AR36" s="240" t="s">
        <v>90</v>
      </c>
      <c r="AS36" s="240" t="s">
        <v>89</v>
      </c>
      <c r="AT36" s="244"/>
      <c r="AU36" s="167"/>
      <c r="AV36" s="244"/>
      <c r="AW36" s="11"/>
      <c r="AX36" s="11"/>
      <c r="AY36" s="11"/>
      <c r="AZ36" s="11"/>
      <c r="BA36" s="11"/>
      <c r="BB36" s="11"/>
      <c r="BC36" s="11"/>
      <c r="BD36" s="11"/>
      <c r="BE36" s="11"/>
      <c r="BF36" s="11"/>
      <c r="BG36" s="11"/>
      <c r="BH36" s="11"/>
      <c r="BL36" s="10"/>
      <c r="BM36" s="10"/>
      <c r="BN36" s="10"/>
      <c r="BO36" s="10"/>
      <c r="BP36" s="10"/>
    </row>
    <row r="37" spans="1:68" ht="13.65" customHeight="1" x14ac:dyDescent="0.2">
      <c r="A37" s="46">
        <f>ROW()</f>
        <v>37</v>
      </c>
      <c r="B37" s="404"/>
      <c r="C37" s="405"/>
      <c r="D37" s="405"/>
      <c r="E37" s="406"/>
      <c r="F37" s="59" t="s">
        <v>609</v>
      </c>
      <c r="G37" s="59"/>
      <c r="H37" s="59"/>
      <c r="I37" s="59"/>
      <c r="J37" s="59"/>
      <c r="K37" s="59"/>
      <c r="L37" s="59"/>
      <c r="M37" s="59"/>
      <c r="N37" s="59"/>
      <c r="O37" s="59"/>
      <c r="P37" s="59"/>
      <c r="Q37" s="59"/>
      <c r="R37" s="59"/>
      <c r="S37" s="59"/>
      <c r="T37" s="59"/>
      <c r="U37" s="676" t="s">
        <v>33</v>
      </c>
      <c r="V37" s="676"/>
      <c r="W37" s="676"/>
      <c r="X37" s="676"/>
      <c r="Y37" s="676"/>
      <c r="Z37" s="676"/>
      <c r="AA37" s="676"/>
      <c r="AB37" s="676"/>
      <c r="AC37" s="676"/>
      <c r="AD37" s="676"/>
      <c r="AE37" s="603"/>
      <c r="AF37" s="604"/>
      <c r="AG37" s="604"/>
      <c r="AH37" s="604"/>
      <c r="AI37" s="604"/>
      <c r="AJ37" s="604"/>
      <c r="AK37" s="604"/>
      <c r="AL37" s="604"/>
      <c r="AM37" s="613"/>
      <c r="AQ37" s="114" t="s">
        <v>33</v>
      </c>
      <c r="AR37" s="240" t="s">
        <v>90</v>
      </c>
      <c r="AS37" s="240" t="s">
        <v>89</v>
      </c>
      <c r="AT37" s="244"/>
      <c r="AU37" s="167"/>
      <c r="AV37" s="244"/>
      <c r="AW37" s="11"/>
      <c r="AX37" s="11"/>
      <c r="AY37" s="11"/>
      <c r="AZ37" s="11"/>
      <c r="BA37" s="11"/>
      <c r="BB37" s="11"/>
      <c r="BC37" s="11"/>
      <c r="BD37" s="11"/>
      <c r="BE37" s="11"/>
      <c r="BF37" s="11"/>
      <c r="BG37" s="11"/>
      <c r="BH37" s="11"/>
      <c r="BL37" s="10"/>
      <c r="BM37" s="10"/>
      <c r="BN37" s="10"/>
      <c r="BO37" s="10"/>
      <c r="BP37" s="10"/>
    </row>
    <row r="38" spans="1:68" ht="13.65" customHeight="1" x14ac:dyDescent="0.2">
      <c r="A38" s="46">
        <f>ROW()</f>
        <v>38</v>
      </c>
      <c r="B38" s="404"/>
      <c r="C38" s="405"/>
      <c r="D38" s="405"/>
      <c r="E38" s="406"/>
      <c r="F38" s="59" t="s">
        <v>610</v>
      </c>
      <c r="G38" s="59"/>
      <c r="H38" s="59"/>
      <c r="I38" s="59"/>
      <c r="J38" s="59"/>
      <c r="K38" s="59"/>
      <c r="L38" s="59"/>
      <c r="M38" s="59"/>
      <c r="N38" s="59"/>
      <c r="O38" s="59"/>
      <c r="P38" s="59"/>
      <c r="Q38" s="59"/>
      <c r="R38" s="59"/>
      <c r="S38" s="59"/>
      <c r="T38" s="59"/>
      <c r="U38" s="676" t="s">
        <v>33</v>
      </c>
      <c r="V38" s="676"/>
      <c r="W38" s="676"/>
      <c r="X38" s="676"/>
      <c r="Y38" s="676"/>
      <c r="Z38" s="676"/>
      <c r="AA38" s="676"/>
      <c r="AB38" s="676"/>
      <c r="AC38" s="676"/>
      <c r="AD38" s="676"/>
      <c r="AE38" s="603"/>
      <c r="AF38" s="604"/>
      <c r="AG38" s="604"/>
      <c r="AH38" s="604"/>
      <c r="AI38" s="604"/>
      <c r="AJ38" s="604"/>
      <c r="AK38" s="604"/>
      <c r="AL38" s="604"/>
      <c r="AM38" s="613"/>
      <c r="AQ38" s="114" t="s">
        <v>33</v>
      </c>
      <c r="AR38" s="240" t="s">
        <v>90</v>
      </c>
      <c r="AS38" s="240" t="s">
        <v>89</v>
      </c>
      <c r="AT38" s="244"/>
      <c r="AU38" s="167"/>
      <c r="AV38" s="244"/>
      <c r="AW38" s="11"/>
      <c r="AX38" s="11"/>
      <c r="AY38" s="11"/>
      <c r="AZ38" s="11"/>
      <c r="BA38" s="11"/>
      <c r="BB38" s="11"/>
      <c r="BC38" s="11"/>
      <c r="BD38" s="11"/>
      <c r="BE38" s="11"/>
      <c r="BF38" s="11"/>
      <c r="BG38" s="11"/>
      <c r="BH38" s="11"/>
      <c r="BL38" s="10"/>
      <c r="BM38" s="10"/>
      <c r="BN38" s="10"/>
      <c r="BO38" s="10"/>
      <c r="BP38" s="10"/>
    </row>
    <row r="39" spans="1:68" ht="13.65" customHeight="1" x14ac:dyDescent="0.2">
      <c r="A39" s="46">
        <f>ROW()</f>
        <v>39</v>
      </c>
      <c r="B39" s="404"/>
      <c r="C39" s="405"/>
      <c r="D39" s="405"/>
      <c r="E39" s="406"/>
      <c r="F39" s="59" t="s">
        <v>611</v>
      </c>
      <c r="G39" s="59"/>
      <c r="H39" s="59"/>
      <c r="I39" s="59"/>
      <c r="J39" s="59"/>
      <c r="K39" s="59"/>
      <c r="L39" s="59"/>
      <c r="M39" s="59"/>
      <c r="N39" s="59"/>
      <c r="O39" s="59"/>
      <c r="P39" s="59"/>
      <c r="Q39" s="59"/>
      <c r="R39" s="59"/>
      <c r="S39" s="59"/>
      <c r="T39" s="59"/>
      <c r="U39" s="676" t="s">
        <v>33</v>
      </c>
      <c r="V39" s="676"/>
      <c r="W39" s="676"/>
      <c r="X39" s="676"/>
      <c r="Y39" s="676"/>
      <c r="Z39" s="676"/>
      <c r="AA39" s="676"/>
      <c r="AB39" s="676"/>
      <c r="AC39" s="676"/>
      <c r="AD39" s="676"/>
      <c r="AE39" s="603"/>
      <c r="AF39" s="604"/>
      <c r="AG39" s="604"/>
      <c r="AH39" s="604"/>
      <c r="AI39" s="604"/>
      <c r="AJ39" s="604"/>
      <c r="AK39" s="604"/>
      <c r="AL39" s="604"/>
      <c r="AM39" s="613"/>
      <c r="AQ39" s="114" t="s">
        <v>33</v>
      </c>
      <c r="AR39" s="240" t="s">
        <v>90</v>
      </c>
      <c r="AS39" s="240" t="s">
        <v>89</v>
      </c>
      <c r="AT39" s="244"/>
      <c r="AU39" s="167"/>
      <c r="AV39" s="244"/>
      <c r="AW39" s="11"/>
      <c r="AX39" s="11"/>
      <c r="AY39" s="11"/>
      <c r="AZ39" s="11"/>
      <c r="BA39" s="11"/>
      <c r="BB39" s="11"/>
      <c r="BC39" s="11"/>
      <c r="BD39" s="11"/>
      <c r="BE39" s="11"/>
      <c r="BF39" s="11"/>
      <c r="BG39" s="11"/>
      <c r="BH39" s="11"/>
      <c r="BL39" s="10"/>
      <c r="BM39" s="10"/>
      <c r="BN39" s="10"/>
      <c r="BO39" s="10"/>
      <c r="BP39" s="10"/>
    </row>
    <row r="40" spans="1:68" ht="13.65" customHeight="1" x14ac:dyDescent="0.2">
      <c r="A40" s="46">
        <f>ROW()</f>
        <v>40</v>
      </c>
      <c r="B40" s="404"/>
      <c r="C40" s="405"/>
      <c r="D40" s="405"/>
      <c r="E40" s="406"/>
      <c r="F40" s="56" t="s">
        <v>162</v>
      </c>
      <c r="G40" s="59"/>
      <c r="H40" s="59"/>
      <c r="I40" s="59"/>
      <c r="J40" s="59"/>
      <c r="K40" s="59"/>
      <c r="L40" s="59"/>
      <c r="M40" s="59"/>
      <c r="N40" s="59"/>
      <c r="O40" s="59"/>
      <c r="P40" s="59"/>
      <c r="Q40" s="59"/>
      <c r="R40" s="59"/>
      <c r="S40" s="59"/>
      <c r="T40" s="59"/>
      <c r="U40" s="84"/>
      <c r="V40" s="84"/>
      <c r="W40" s="84"/>
      <c r="X40" s="84"/>
      <c r="Y40" s="84"/>
      <c r="Z40" s="84"/>
      <c r="AA40" s="84"/>
      <c r="AB40" s="84"/>
      <c r="AC40" s="84"/>
      <c r="AD40" s="84"/>
      <c r="AE40" s="603"/>
      <c r="AF40" s="604"/>
      <c r="AG40" s="604"/>
      <c r="AH40" s="604"/>
      <c r="AI40" s="604"/>
      <c r="AJ40" s="604"/>
      <c r="AK40" s="604"/>
      <c r="AL40" s="604"/>
      <c r="AM40" s="613"/>
      <c r="AQ40" s="167"/>
      <c r="AR40" s="243"/>
      <c r="AS40" s="243"/>
      <c r="AT40" s="243"/>
      <c r="AU40" s="167"/>
      <c r="AV40" s="244"/>
      <c r="AW40" s="11"/>
      <c r="AX40" s="11"/>
      <c r="AY40" s="11"/>
      <c r="AZ40" s="11"/>
      <c r="BA40" s="11"/>
      <c r="BB40" s="11"/>
      <c r="BC40" s="11"/>
      <c r="BD40" s="11"/>
      <c r="BE40" s="11"/>
      <c r="BF40" s="11"/>
      <c r="BG40" s="11"/>
      <c r="BH40" s="11"/>
      <c r="BL40" s="10"/>
      <c r="BM40" s="10"/>
      <c r="BN40" s="10"/>
      <c r="BO40" s="10"/>
      <c r="BP40" s="10"/>
    </row>
    <row r="41" spans="1:68" ht="13.65" customHeight="1" x14ac:dyDescent="0.2">
      <c r="A41" s="46">
        <f>ROW()</f>
        <v>41</v>
      </c>
      <c r="B41" s="404"/>
      <c r="C41" s="405"/>
      <c r="D41" s="405"/>
      <c r="E41" s="406"/>
      <c r="F41" s="59" t="s">
        <v>612</v>
      </c>
      <c r="G41" s="59"/>
      <c r="H41" s="59"/>
      <c r="I41" s="59"/>
      <c r="J41" s="59"/>
      <c r="K41" s="59"/>
      <c r="L41" s="59"/>
      <c r="M41" s="59"/>
      <c r="N41" s="59"/>
      <c r="O41" s="59"/>
      <c r="P41" s="59"/>
      <c r="Q41" s="59"/>
      <c r="R41" s="59"/>
      <c r="S41" s="59"/>
      <c r="T41" s="59"/>
      <c r="U41" s="677" t="s">
        <v>33</v>
      </c>
      <c r="V41" s="677"/>
      <c r="W41" s="677"/>
      <c r="X41" s="677"/>
      <c r="Y41" s="677"/>
      <c r="Z41" s="677"/>
      <c r="AA41" s="677"/>
      <c r="AB41" s="677"/>
      <c r="AC41" s="677"/>
      <c r="AD41" s="677"/>
      <c r="AE41" s="603"/>
      <c r="AF41" s="604"/>
      <c r="AG41" s="604"/>
      <c r="AH41" s="604"/>
      <c r="AI41" s="604"/>
      <c r="AJ41" s="604"/>
      <c r="AK41" s="604"/>
      <c r="AL41" s="604"/>
      <c r="AM41" s="613"/>
      <c r="AQ41" s="114" t="s">
        <v>33</v>
      </c>
      <c r="AR41" s="240" t="s">
        <v>144</v>
      </c>
      <c r="AS41" s="240" t="s">
        <v>78</v>
      </c>
      <c r="AT41" s="240" t="s">
        <v>163</v>
      </c>
      <c r="AU41" s="167"/>
      <c r="AV41" s="244"/>
      <c r="AW41" s="11"/>
      <c r="AX41" s="11"/>
      <c r="AY41" s="11"/>
      <c r="AZ41" s="11"/>
      <c r="BA41" s="11"/>
      <c r="BB41" s="11"/>
      <c r="BC41" s="11"/>
      <c r="BD41" s="11"/>
      <c r="BE41" s="11"/>
      <c r="BF41" s="11"/>
      <c r="BG41" s="11"/>
      <c r="BH41" s="11"/>
      <c r="BL41" s="10"/>
      <c r="BM41" s="10"/>
      <c r="BN41" s="10"/>
      <c r="BO41" s="10"/>
      <c r="BP41" s="10"/>
    </row>
    <row r="42" spans="1:68" ht="13.65" customHeight="1" x14ac:dyDescent="0.25">
      <c r="A42" s="46">
        <f>ROW()</f>
        <v>42</v>
      </c>
      <c r="B42" s="404"/>
      <c r="C42" s="405"/>
      <c r="D42" s="405"/>
      <c r="E42" s="406"/>
      <c r="F42" s="75" t="s">
        <v>613</v>
      </c>
      <c r="G42" s="75"/>
      <c r="H42" s="85"/>
      <c r="I42" s="85"/>
      <c r="J42" s="85"/>
      <c r="K42" s="85"/>
      <c r="L42" s="86"/>
      <c r="M42" s="86"/>
      <c r="N42" s="86"/>
      <c r="O42" s="86"/>
      <c r="P42" s="86"/>
      <c r="Q42" s="86"/>
      <c r="R42" s="86"/>
      <c r="S42" s="86"/>
      <c r="T42" s="86"/>
      <c r="U42" s="677" t="s">
        <v>33</v>
      </c>
      <c r="V42" s="677"/>
      <c r="W42" s="677"/>
      <c r="X42" s="677"/>
      <c r="Y42" s="677"/>
      <c r="Z42" s="677"/>
      <c r="AA42" s="677"/>
      <c r="AB42" s="677"/>
      <c r="AC42" s="677"/>
      <c r="AD42" s="677"/>
      <c r="AE42" s="603"/>
      <c r="AF42" s="604"/>
      <c r="AG42" s="604"/>
      <c r="AH42" s="604"/>
      <c r="AI42" s="604"/>
      <c r="AJ42" s="604"/>
      <c r="AK42" s="604"/>
      <c r="AL42" s="604"/>
      <c r="AM42" s="613"/>
      <c r="AQ42" s="114" t="s">
        <v>33</v>
      </c>
      <c r="AR42" s="240" t="s">
        <v>146</v>
      </c>
      <c r="AS42" s="240" t="s">
        <v>164</v>
      </c>
      <c r="AT42" s="240" t="s">
        <v>165</v>
      </c>
      <c r="AU42" s="167"/>
      <c r="AV42" s="244"/>
      <c r="AW42" s="11"/>
      <c r="AX42" s="11"/>
      <c r="AY42" s="11"/>
      <c r="AZ42" s="11"/>
      <c r="BA42" s="11"/>
      <c r="BB42" s="11"/>
      <c r="BC42" s="11"/>
      <c r="BD42" s="11"/>
      <c r="BE42" s="11"/>
      <c r="BF42" s="11"/>
      <c r="BG42" s="11"/>
      <c r="BH42" s="11"/>
      <c r="BL42" s="10"/>
      <c r="BM42" s="10"/>
      <c r="BN42" s="10"/>
      <c r="BO42" s="10"/>
      <c r="BP42" s="10"/>
    </row>
    <row r="43" spans="1:68" ht="13.65" customHeight="1" x14ac:dyDescent="0.2">
      <c r="A43" s="46">
        <f>ROW()</f>
        <v>43</v>
      </c>
      <c r="B43" s="404"/>
      <c r="C43" s="405"/>
      <c r="D43" s="405"/>
      <c r="E43" s="406"/>
      <c r="F43" s="59" t="s">
        <v>614</v>
      </c>
      <c r="G43" s="59"/>
      <c r="H43" s="59"/>
      <c r="I43" s="59"/>
      <c r="J43" s="59"/>
      <c r="K43" s="59"/>
      <c r="L43" s="59"/>
      <c r="M43" s="59"/>
      <c r="N43" s="59"/>
      <c r="O43" s="59"/>
      <c r="P43" s="59"/>
      <c r="Q43" s="59"/>
      <c r="R43" s="59"/>
      <c r="S43" s="59"/>
      <c r="T43" s="59"/>
      <c r="U43" s="84"/>
      <c r="V43" s="84"/>
      <c r="W43" s="84"/>
      <c r="X43" s="677" t="s">
        <v>33</v>
      </c>
      <c r="Y43" s="677"/>
      <c r="Z43" s="677"/>
      <c r="AA43" s="677"/>
      <c r="AB43" s="677"/>
      <c r="AC43" s="677"/>
      <c r="AD43" s="677"/>
      <c r="AE43" s="603"/>
      <c r="AF43" s="604"/>
      <c r="AG43" s="604"/>
      <c r="AH43" s="604"/>
      <c r="AI43" s="604"/>
      <c r="AJ43" s="604"/>
      <c r="AK43" s="604"/>
      <c r="AL43" s="604"/>
      <c r="AM43" s="613"/>
      <c r="AQ43" s="114" t="s">
        <v>33</v>
      </c>
      <c r="AR43" s="240" t="s">
        <v>90</v>
      </c>
      <c r="AS43" s="240" t="s">
        <v>91</v>
      </c>
      <c r="AT43" s="244"/>
      <c r="AU43" s="167"/>
      <c r="AV43" s="244"/>
      <c r="AW43" s="11"/>
      <c r="AX43" s="11"/>
      <c r="AY43" s="11"/>
      <c r="AZ43" s="11"/>
      <c r="BA43" s="11"/>
      <c r="BB43" s="11"/>
      <c r="BC43" s="11"/>
      <c r="BD43" s="11"/>
      <c r="BE43" s="11"/>
      <c r="BF43" s="11"/>
      <c r="BG43" s="11"/>
      <c r="BH43" s="11"/>
      <c r="BL43" s="10"/>
      <c r="BM43" s="10"/>
      <c r="BN43" s="10"/>
      <c r="BO43" s="10"/>
      <c r="BP43" s="10"/>
    </row>
    <row r="44" spans="1:68" s="35" customFormat="1" ht="13.65" customHeight="1" x14ac:dyDescent="0.2">
      <c r="A44" s="46">
        <f>ROW()</f>
        <v>44</v>
      </c>
      <c r="B44" s="404"/>
      <c r="C44" s="405"/>
      <c r="D44" s="405"/>
      <c r="E44" s="406"/>
      <c r="F44" s="59"/>
      <c r="G44" s="59"/>
      <c r="H44" s="59"/>
      <c r="I44" s="59"/>
      <c r="J44" s="59"/>
      <c r="K44" s="59"/>
      <c r="L44" s="59"/>
      <c r="M44" s="59"/>
      <c r="N44" s="59"/>
      <c r="O44" s="59"/>
      <c r="P44" s="59"/>
      <c r="Q44" s="59"/>
      <c r="R44" s="59"/>
      <c r="S44" s="59"/>
      <c r="T44" s="59"/>
      <c r="U44" s="59"/>
      <c r="V44" s="59"/>
      <c r="W44" s="59"/>
      <c r="X44" s="59"/>
      <c r="Y44" s="59"/>
      <c r="Z44" s="59"/>
      <c r="AA44" s="74"/>
      <c r="AB44" s="74"/>
      <c r="AC44" s="74"/>
      <c r="AD44" s="74"/>
      <c r="AE44" s="603"/>
      <c r="AF44" s="604"/>
      <c r="AG44" s="604"/>
      <c r="AH44" s="604"/>
      <c r="AI44" s="604"/>
      <c r="AJ44" s="604"/>
      <c r="AK44" s="604"/>
      <c r="AL44" s="604"/>
      <c r="AM44" s="613"/>
      <c r="AO44" s="20"/>
      <c r="AQ44" s="11"/>
      <c r="AR44" s="14"/>
      <c r="AS44" s="14"/>
      <c r="AT44" s="11"/>
      <c r="AU44" s="11"/>
      <c r="AV44" s="11"/>
      <c r="AW44" s="11"/>
      <c r="AX44" s="11"/>
      <c r="AY44" s="11"/>
      <c r="AZ44" s="11"/>
      <c r="BA44" s="11"/>
      <c r="BB44" s="11"/>
      <c r="BC44" s="11"/>
      <c r="BD44" s="11"/>
      <c r="BE44" s="11"/>
      <c r="BF44" s="11"/>
      <c r="BG44" s="11"/>
      <c r="BH44" s="11"/>
      <c r="BI44" s="13"/>
      <c r="BJ44" s="13"/>
      <c r="BK44" s="13"/>
      <c r="BL44" s="10"/>
      <c r="BM44" s="10"/>
      <c r="BN44" s="10"/>
      <c r="BO44" s="10"/>
      <c r="BP44" s="10"/>
    </row>
    <row r="45" spans="1:68" s="35" customFormat="1" ht="13.65" customHeight="1" x14ac:dyDescent="0.2">
      <c r="A45" s="46">
        <f>ROW()</f>
        <v>45</v>
      </c>
      <c r="B45" s="294"/>
      <c r="C45" s="295"/>
      <c r="D45" s="295"/>
      <c r="E45" s="296"/>
      <c r="F45" s="342"/>
      <c r="G45" s="343"/>
      <c r="H45" s="343"/>
      <c r="I45" s="343"/>
      <c r="J45" s="343"/>
      <c r="K45" s="343"/>
      <c r="L45" s="343"/>
      <c r="M45" s="343"/>
      <c r="N45" s="343"/>
      <c r="O45" s="343"/>
      <c r="P45" s="343"/>
      <c r="Q45" s="343"/>
      <c r="R45" s="343"/>
      <c r="S45" s="343"/>
      <c r="T45" s="344"/>
      <c r="U45" s="531" t="s">
        <v>634</v>
      </c>
      <c r="V45" s="532"/>
      <c r="W45" s="531" t="s">
        <v>635</v>
      </c>
      <c r="X45" s="532"/>
      <c r="Y45" s="531" t="s">
        <v>636</v>
      </c>
      <c r="Z45" s="532"/>
      <c r="AA45" s="531" t="s">
        <v>649</v>
      </c>
      <c r="AB45" s="532"/>
      <c r="AC45" s="531" t="s">
        <v>637</v>
      </c>
      <c r="AD45" s="537"/>
      <c r="AE45" s="537"/>
      <c r="AF45" s="537"/>
      <c r="AG45" s="537"/>
      <c r="AH45" s="532"/>
      <c r="AI45" s="531" t="s">
        <v>638</v>
      </c>
      <c r="AJ45" s="532"/>
      <c r="AK45" s="531" t="s">
        <v>639</v>
      </c>
      <c r="AL45" s="532"/>
      <c r="AM45" s="613"/>
      <c r="AO45" s="20"/>
      <c r="AQ45" s="11"/>
      <c r="AR45" s="14"/>
      <c r="AS45" s="14"/>
      <c r="AT45" s="11"/>
      <c r="AU45" s="11"/>
      <c r="AV45" s="11"/>
      <c r="AW45" s="11"/>
      <c r="AX45" s="11"/>
      <c r="AY45" s="11"/>
      <c r="AZ45" s="11"/>
      <c r="BA45" s="11"/>
      <c r="BB45" s="11"/>
      <c r="BC45" s="11"/>
      <c r="BD45" s="11"/>
      <c r="BE45" s="11"/>
      <c r="BF45" s="11"/>
      <c r="BG45" s="11"/>
      <c r="BH45" s="11"/>
      <c r="BI45" s="13"/>
      <c r="BJ45" s="13"/>
      <c r="BK45" s="13"/>
      <c r="BL45" s="10"/>
      <c r="BM45" s="10"/>
      <c r="BN45" s="10"/>
      <c r="BO45" s="10"/>
      <c r="BP45" s="10"/>
    </row>
    <row r="46" spans="1:68" s="35" customFormat="1" ht="13.65" customHeight="1" x14ac:dyDescent="0.2">
      <c r="A46" s="46">
        <f>ROW()</f>
        <v>46</v>
      </c>
      <c r="B46" s="294"/>
      <c r="C46" s="295"/>
      <c r="D46" s="295"/>
      <c r="E46" s="296"/>
      <c r="F46" s="345"/>
      <c r="G46" s="336"/>
      <c r="H46" s="336"/>
      <c r="I46" s="336"/>
      <c r="J46" s="336"/>
      <c r="K46" s="336"/>
      <c r="L46" s="336"/>
      <c r="M46" s="336"/>
      <c r="N46" s="336"/>
      <c r="O46" s="336"/>
      <c r="P46" s="336"/>
      <c r="Q46" s="336"/>
      <c r="R46" s="336"/>
      <c r="S46" s="336"/>
      <c r="T46" s="346"/>
      <c r="U46" s="533"/>
      <c r="V46" s="534"/>
      <c r="W46" s="533"/>
      <c r="X46" s="534"/>
      <c r="Y46" s="533"/>
      <c r="Z46" s="534"/>
      <c r="AA46" s="533"/>
      <c r="AB46" s="534"/>
      <c r="AC46" s="533"/>
      <c r="AD46" s="538"/>
      <c r="AE46" s="538"/>
      <c r="AF46" s="538"/>
      <c r="AG46" s="538"/>
      <c r="AH46" s="534"/>
      <c r="AI46" s="533"/>
      <c r="AJ46" s="534"/>
      <c r="AK46" s="533"/>
      <c r="AL46" s="534"/>
      <c r="AM46" s="613"/>
      <c r="AO46" s="20"/>
      <c r="AQ46" s="11"/>
      <c r="AR46" s="14"/>
      <c r="AS46" s="14"/>
      <c r="AT46" s="11"/>
      <c r="AU46" s="11"/>
      <c r="AV46" s="11"/>
      <c r="AW46" s="11"/>
      <c r="AX46" s="11"/>
      <c r="AY46" s="11"/>
      <c r="AZ46" s="11"/>
      <c r="BA46" s="11"/>
      <c r="BB46" s="11"/>
      <c r="BC46" s="11"/>
      <c r="BD46" s="11"/>
      <c r="BE46" s="11"/>
      <c r="BF46" s="11"/>
      <c r="BG46" s="11"/>
      <c r="BH46" s="11"/>
      <c r="BI46" s="13"/>
      <c r="BJ46" s="13"/>
      <c r="BK46" s="13"/>
      <c r="BL46" s="10"/>
      <c r="BM46" s="10"/>
      <c r="BN46" s="10"/>
      <c r="BO46" s="10"/>
      <c r="BP46" s="10"/>
    </row>
    <row r="47" spans="1:68" s="35" customFormat="1" ht="13.65" customHeight="1" x14ac:dyDescent="0.2">
      <c r="A47" s="46">
        <f>ROW()</f>
        <v>47</v>
      </c>
      <c r="B47" s="294"/>
      <c r="C47" s="295"/>
      <c r="D47" s="295"/>
      <c r="E47" s="296"/>
      <c r="F47" s="345"/>
      <c r="G47" s="336"/>
      <c r="H47" s="336"/>
      <c r="I47" s="336"/>
      <c r="J47" s="336"/>
      <c r="K47" s="336"/>
      <c r="L47" s="336"/>
      <c r="M47" s="336"/>
      <c r="N47" s="336"/>
      <c r="O47" s="336"/>
      <c r="P47" s="336"/>
      <c r="Q47" s="336"/>
      <c r="R47" s="336"/>
      <c r="S47" s="336"/>
      <c r="T47" s="346"/>
      <c r="U47" s="533"/>
      <c r="V47" s="534"/>
      <c r="W47" s="533"/>
      <c r="X47" s="534"/>
      <c r="Y47" s="533"/>
      <c r="Z47" s="534"/>
      <c r="AA47" s="533"/>
      <c r="AB47" s="534"/>
      <c r="AC47" s="533"/>
      <c r="AD47" s="538"/>
      <c r="AE47" s="538"/>
      <c r="AF47" s="538"/>
      <c r="AG47" s="538"/>
      <c r="AH47" s="534"/>
      <c r="AI47" s="533"/>
      <c r="AJ47" s="534"/>
      <c r="AK47" s="533"/>
      <c r="AL47" s="534"/>
      <c r="AM47" s="613"/>
      <c r="AO47" s="20"/>
      <c r="AQ47" s="11"/>
      <c r="AR47" s="14"/>
      <c r="AS47" s="14"/>
      <c r="AT47" s="11"/>
      <c r="AU47" s="11"/>
      <c r="AV47" s="11"/>
      <c r="AW47" s="11"/>
      <c r="AX47" s="11"/>
      <c r="AY47" s="11"/>
      <c r="AZ47" s="11"/>
      <c r="BA47" s="11"/>
      <c r="BB47" s="11"/>
      <c r="BC47" s="11"/>
      <c r="BD47" s="11"/>
      <c r="BE47" s="11"/>
      <c r="BF47" s="11"/>
      <c r="BG47" s="11"/>
      <c r="BH47" s="11"/>
      <c r="BI47" s="13"/>
      <c r="BJ47" s="13"/>
      <c r="BK47" s="13"/>
      <c r="BL47" s="10"/>
      <c r="BM47" s="10"/>
      <c r="BN47" s="10"/>
      <c r="BO47" s="10"/>
      <c r="BP47" s="10"/>
    </row>
    <row r="48" spans="1:68" s="35" customFormat="1" ht="13.65" customHeight="1" x14ac:dyDescent="0.2">
      <c r="A48" s="46">
        <f>ROW()</f>
        <v>48</v>
      </c>
      <c r="B48" s="294"/>
      <c r="C48" s="295"/>
      <c r="D48" s="295"/>
      <c r="E48" s="296"/>
      <c r="F48" s="345"/>
      <c r="G48" s="336"/>
      <c r="H48" s="336"/>
      <c r="I48" s="336"/>
      <c r="J48" s="336"/>
      <c r="K48" s="336"/>
      <c r="L48" s="336"/>
      <c r="M48" s="336"/>
      <c r="N48" s="336"/>
      <c r="O48" s="336"/>
      <c r="P48" s="336"/>
      <c r="Q48" s="336"/>
      <c r="R48" s="336"/>
      <c r="S48" s="336"/>
      <c r="T48" s="346"/>
      <c r="U48" s="533"/>
      <c r="V48" s="534"/>
      <c r="W48" s="533"/>
      <c r="X48" s="534"/>
      <c r="Y48" s="533"/>
      <c r="Z48" s="534"/>
      <c r="AA48" s="533"/>
      <c r="AB48" s="534"/>
      <c r="AC48" s="533"/>
      <c r="AD48" s="538"/>
      <c r="AE48" s="538"/>
      <c r="AF48" s="538"/>
      <c r="AG48" s="538"/>
      <c r="AH48" s="534"/>
      <c r="AI48" s="533"/>
      <c r="AJ48" s="534"/>
      <c r="AK48" s="533"/>
      <c r="AL48" s="534"/>
      <c r="AM48" s="613"/>
      <c r="AO48" s="20"/>
      <c r="AQ48" s="11"/>
      <c r="AR48" s="14"/>
      <c r="AS48" s="14"/>
      <c r="AT48" s="11"/>
      <c r="AU48" s="11"/>
      <c r="AV48" s="11"/>
      <c r="AW48" s="11"/>
      <c r="AX48" s="11"/>
      <c r="AY48" s="11"/>
      <c r="AZ48" s="11"/>
      <c r="BA48" s="11"/>
      <c r="BB48" s="11"/>
      <c r="BC48" s="11"/>
      <c r="BD48" s="11"/>
      <c r="BE48" s="11"/>
      <c r="BF48" s="11"/>
      <c r="BG48" s="11"/>
      <c r="BH48" s="11"/>
      <c r="BI48" s="13"/>
      <c r="BJ48" s="13"/>
      <c r="BK48" s="13"/>
      <c r="BL48" s="10"/>
      <c r="BM48" s="10"/>
      <c r="BN48" s="10"/>
      <c r="BO48" s="10"/>
      <c r="BP48" s="10"/>
    </row>
    <row r="49" spans="1:68" s="35" customFormat="1" ht="13.65" customHeight="1" x14ac:dyDescent="0.2">
      <c r="A49" s="46">
        <f>ROW()</f>
        <v>49</v>
      </c>
      <c r="B49" s="294"/>
      <c r="C49" s="295"/>
      <c r="D49" s="295"/>
      <c r="E49" s="296"/>
      <c r="F49" s="345"/>
      <c r="G49" s="336"/>
      <c r="H49" s="336"/>
      <c r="I49" s="336"/>
      <c r="J49" s="336"/>
      <c r="K49" s="336"/>
      <c r="L49" s="336"/>
      <c r="M49" s="336"/>
      <c r="N49" s="336"/>
      <c r="O49" s="336"/>
      <c r="P49" s="336"/>
      <c r="Q49" s="336"/>
      <c r="R49" s="336"/>
      <c r="S49" s="336"/>
      <c r="T49" s="346"/>
      <c r="U49" s="533"/>
      <c r="V49" s="534"/>
      <c r="W49" s="533"/>
      <c r="X49" s="534"/>
      <c r="Y49" s="533"/>
      <c r="Z49" s="534"/>
      <c r="AA49" s="533"/>
      <c r="AB49" s="534"/>
      <c r="AC49" s="533"/>
      <c r="AD49" s="538"/>
      <c r="AE49" s="538"/>
      <c r="AF49" s="538"/>
      <c r="AG49" s="538"/>
      <c r="AH49" s="534"/>
      <c r="AI49" s="533"/>
      <c r="AJ49" s="534"/>
      <c r="AK49" s="533"/>
      <c r="AL49" s="534"/>
      <c r="AM49" s="613"/>
      <c r="AO49" s="20"/>
      <c r="AQ49" s="11"/>
      <c r="AR49" s="14"/>
      <c r="AS49" s="14"/>
      <c r="AT49" s="11"/>
      <c r="AU49" s="11"/>
      <c r="AV49" s="11"/>
      <c r="AW49" s="11"/>
      <c r="AX49" s="11"/>
      <c r="AY49" s="11"/>
      <c r="AZ49" s="11"/>
      <c r="BA49" s="11"/>
      <c r="BB49" s="11"/>
      <c r="BC49" s="11"/>
      <c r="BD49" s="11"/>
      <c r="BE49" s="11"/>
      <c r="BF49" s="11"/>
      <c r="BG49" s="11"/>
      <c r="BH49" s="11"/>
      <c r="BI49" s="13"/>
      <c r="BJ49" s="13"/>
      <c r="BK49" s="13"/>
      <c r="BL49" s="10"/>
      <c r="BM49" s="10"/>
      <c r="BN49" s="10"/>
      <c r="BO49" s="10"/>
      <c r="BP49" s="10"/>
    </row>
    <row r="50" spans="1:68" s="35" customFormat="1" ht="13.65" customHeight="1" x14ac:dyDescent="0.2">
      <c r="A50" s="46">
        <f>ROW()</f>
        <v>50</v>
      </c>
      <c r="B50" s="294"/>
      <c r="C50" s="295"/>
      <c r="D50" s="295"/>
      <c r="E50" s="296"/>
      <c r="F50" s="345"/>
      <c r="G50" s="336"/>
      <c r="H50" s="336"/>
      <c r="I50" s="336"/>
      <c r="J50" s="336"/>
      <c r="K50" s="336"/>
      <c r="L50" s="336"/>
      <c r="M50" s="336"/>
      <c r="N50" s="336"/>
      <c r="O50" s="336"/>
      <c r="P50" s="336"/>
      <c r="Q50" s="336"/>
      <c r="R50" s="336"/>
      <c r="S50" s="336"/>
      <c r="T50" s="346"/>
      <c r="U50" s="533"/>
      <c r="V50" s="534"/>
      <c r="W50" s="533"/>
      <c r="X50" s="534"/>
      <c r="Y50" s="533"/>
      <c r="Z50" s="534"/>
      <c r="AA50" s="533"/>
      <c r="AB50" s="534"/>
      <c r="AC50" s="533"/>
      <c r="AD50" s="538"/>
      <c r="AE50" s="538"/>
      <c r="AF50" s="538"/>
      <c r="AG50" s="538"/>
      <c r="AH50" s="534"/>
      <c r="AI50" s="533"/>
      <c r="AJ50" s="534"/>
      <c r="AK50" s="533"/>
      <c r="AL50" s="534"/>
      <c r="AM50" s="613"/>
      <c r="AO50" s="20"/>
      <c r="AQ50" s="11"/>
      <c r="AR50" s="14"/>
      <c r="AS50" s="14"/>
      <c r="AT50" s="11"/>
      <c r="AU50" s="11"/>
      <c r="AV50" s="11"/>
      <c r="AW50" s="11"/>
      <c r="AX50" s="11"/>
      <c r="AY50" s="11"/>
      <c r="AZ50" s="11"/>
      <c r="BA50" s="11"/>
      <c r="BB50" s="11"/>
      <c r="BC50" s="11"/>
      <c r="BD50" s="11"/>
      <c r="BE50" s="11"/>
      <c r="BF50" s="11"/>
      <c r="BG50" s="11"/>
      <c r="BH50" s="11"/>
      <c r="BI50" s="13"/>
      <c r="BJ50" s="13"/>
      <c r="BK50" s="13"/>
      <c r="BL50" s="10"/>
      <c r="BM50" s="10"/>
      <c r="BN50" s="10"/>
      <c r="BO50" s="10"/>
      <c r="BP50" s="10"/>
    </row>
    <row r="51" spans="1:68" s="35" customFormat="1" ht="13.65" customHeight="1" x14ac:dyDescent="0.2">
      <c r="A51" s="46">
        <f>ROW()</f>
        <v>51</v>
      </c>
      <c r="B51" s="294"/>
      <c r="C51" s="295"/>
      <c r="D51" s="295"/>
      <c r="E51" s="296"/>
      <c r="F51" s="345"/>
      <c r="G51" s="336"/>
      <c r="H51" s="336"/>
      <c r="I51" s="336"/>
      <c r="J51" s="336"/>
      <c r="K51" s="336"/>
      <c r="L51" s="336"/>
      <c r="M51" s="336"/>
      <c r="N51" s="336"/>
      <c r="O51" s="336"/>
      <c r="P51" s="336"/>
      <c r="Q51" s="336"/>
      <c r="R51" s="336"/>
      <c r="S51" s="336"/>
      <c r="T51" s="346"/>
      <c r="U51" s="533"/>
      <c r="V51" s="534"/>
      <c r="W51" s="533"/>
      <c r="X51" s="534"/>
      <c r="Y51" s="533"/>
      <c r="Z51" s="534"/>
      <c r="AA51" s="533"/>
      <c r="AB51" s="534"/>
      <c r="AC51" s="533"/>
      <c r="AD51" s="538"/>
      <c r="AE51" s="538"/>
      <c r="AF51" s="538"/>
      <c r="AG51" s="538"/>
      <c r="AH51" s="534"/>
      <c r="AI51" s="533"/>
      <c r="AJ51" s="534"/>
      <c r="AK51" s="533"/>
      <c r="AL51" s="534"/>
      <c r="AM51" s="613"/>
      <c r="AO51" s="20"/>
      <c r="AQ51" s="11"/>
      <c r="AR51" s="14"/>
      <c r="AS51" s="14"/>
      <c r="AT51" s="11"/>
      <c r="AU51" s="11"/>
      <c r="AV51" s="11"/>
      <c r="AW51" s="11"/>
      <c r="AX51" s="11"/>
      <c r="AY51" s="11"/>
      <c r="AZ51" s="11"/>
      <c r="BA51" s="11"/>
      <c r="BB51" s="11"/>
      <c r="BC51" s="11"/>
      <c r="BD51" s="11"/>
      <c r="BE51" s="11"/>
      <c r="BF51" s="11"/>
      <c r="BG51" s="11"/>
      <c r="BH51" s="11"/>
      <c r="BI51" s="13"/>
      <c r="BJ51" s="13"/>
      <c r="BK51" s="13"/>
      <c r="BL51" s="10"/>
      <c r="BM51" s="10"/>
      <c r="BN51" s="10"/>
      <c r="BO51" s="10"/>
      <c r="BP51" s="10"/>
    </row>
    <row r="52" spans="1:68" s="35" customFormat="1" ht="13.65" customHeight="1" x14ac:dyDescent="0.2">
      <c r="A52" s="46">
        <f>ROW()</f>
        <v>52</v>
      </c>
      <c r="B52" s="294"/>
      <c r="C52" s="295"/>
      <c r="D52" s="295"/>
      <c r="E52" s="296"/>
      <c r="F52" s="345"/>
      <c r="G52" s="336"/>
      <c r="H52" s="336"/>
      <c r="I52" s="336"/>
      <c r="J52" s="336"/>
      <c r="K52" s="336"/>
      <c r="L52" s="336"/>
      <c r="M52" s="336"/>
      <c r="N52" s="336"/>
      <c r="O52" s="336"/>
      <c r="P52" s="336"/>
      <c r="Q52" s="336"/>
      <c r="R52" s="336"/>
      <c r="S52" s="336"/>
      <c r="T52" s="346"/>
      <c r="U52" s="533"/>
      <c r="V52" s="534"/>
      <c r="W52" s="533"/>
      <c r="X52" s="534"/>
      <c r="Y52" s="533"/>
      <c r="Z52" s="534"/>
      <c r="AA52" s="533"/>
      <c r="AB52" s="534"/>
      <c r="AC52" s="533"/>
      <c r="AD52" s="538"/>
      <c r="AE52" s="538"/>
      <c r="AF52" s="538"/>
      <c r="AG52" s="538"/>
      <c r="AH52" s="534"/>
      <c r="AI52" s="533"/>
      <c r="AJ52" s="534"/>
      <c r="AK52" s="533"/>
      <c r="AL52" s="534"/>
      <c r="AM52" s="613"/>
      <c r="AO52" s="20"/>
      <c r="AQ52" s="11"/>
      <c r="AR52" s="14"/>
      <c r="AS52" s="14"/>
      <c r="AT52" s="11"/>
      <c r="AU52" s="11"/>
      <c r="AV52" s="11"/>
      <c r="AW52" s="11"/>
      <c r="AX52" s="11"/>
      <c r="AY52" s="11"/>
      <c r="AZ52" s="11"/>
      <c r="BA52" s="11"/>
      <c r="BB52" s="11"/>
      <c r="BC52" s="11"/>
      <c r="BD52" s="11"/>
      <c r="BE52" s="11"/>
      <c r="BF52" s="11"/>
      <c r="BG52" s="11"/>
      <c r="BH52" s="11"/>
      <c r="BI52" s="13"/>
      <c r="BJ52" s="13"/>
      <c r="BK52" s="13"/>
      <c r="BL52" s="10"/>
      <c r="BM52" s="10"/>
      <c r="BN52" s="10"/>
      <c r="BO52" s="10"/>
      <c r="BP52" s="10"/>
    </row>
    <row r="53" spans="1:68" s="35" customFormat="1" ht="13.65" customHeight="1" x14ac:dyDescent="0.2">
      <c r="A53" s="46">
        <f>ROW()</f>
        <v>53</v>
      </c>
      <c r="B53" s="404"/>
      <c r="C53" s="405"/>
      <c r="D53" s="405"/>
      <c r="E53" s="406"/>
      <c r="F53" s="345"/>
      <c r="G53" s="336"/>
      <c r="H53" s="336"/>
      <c r="I53" s="336"/>
      <c r="J53" s="336"/>
      <c r="K53" s="336"/>
      <c r="L53" s="336"/>
      <c r="M53" s="336"/>
      <c r="N53" s="336"/>
      <c r="O53" s="336"/>
      <c r="P53" s="336"/>
      <c r="Q53" s="336"/>
      <c r="R53" s="336"/>
      <c r="S53" s="336"/>
      <c r="T53" s="346"/>
      <c r="U53" s="533"/>
      <c r="V53" s="534"/>
      <c r="W53" s="533"/>
      <c r="X53" s="534"/>
      <c r="Y53" s="533"/>
      <c r="Z53" s="534"/>
      <c r="AA53" s="533"/>
      <c r="AB53" s="534"/>
      <c r="AC53" s="533"/>
      <c r="AD53" s="538"/>
      <c r="AE53" s="538"/>
      <c r="AF53" s="538"/>
      <c r="AG53" s="538"/>
      <c r="AH53" s="534"/>
      <c r="AI53" s="533"/>
      <c r="AJ53" s="534"/>
      <c r="AK53" s="533"/>
      <c r="AL53" s="534"/>
      <c r="AM53" s="613"/>
      <c r="AO53" s="20"/>
      <c r="AQ53" s="525" t="s">
        <v>634</v>
      </c>
      <c r="AR53" s="525"/>
      <c r="AS53" s="525"/>
      <c r="AT53" s="525"/>
      <c r="AU53" s="523" t="s">
        <v>635</v>
      </c>
      <c r="AV53" s="523"/>
      <c r="AW53" s="523"/>
      <c r="AX53" s="523"/>
      <c r="AY53" s="523" t="s">
        <v>636</v>
      </c>
      <c r="AZ53" s="523"/>
      <c r="BA53" s="523"/>
      <c r="BB53" s="524" t="s">
        <v>649</v>
      </c>
      <c r="BC53" s="523"/>
      <c r="BD53" s="523"/>
      <c r="BE53" s="523" t="s">
        <v>637</v>
      </c>
      <c r="BF53" s="523"/>
      <c r="BG53" s="523"/>
      <c r="BH53" s="523" t="s">
        <v>638</v>
      </c>
      <c r="BI53" s="523"/>
      <c r="BJ53" s="523"/>
      <c r="BK53" s="523" t="s">
        <v>639</v>
      </c>
      <c r="BL53" s="523"/>
      <c r="BM53" s="523"/>
      <c r="BN53" s="10"/>
      <c r="BO53" s="10"/>
      <c r="BP53" s="10"/>
    </row>
    <row r="54" spans="1:68" s="35" customFormat="1" ht="13.65" customHeight="1" x14ac:dyDescent="0.2">
      <c r="A54" s="46">
        <f>ROW()</f>
        <v>54</v>
      </c>
      <c r="B54" s="404"/>
      <c r="C54" s="405"/>
      <c r="D54" s="405"/>
      <c r="E54" s="406"/>
      <c r="F54" s="347"/>
      <c r="G54" s="348"/>
      <c r="H54" s="348"/>
      <c r="I54" s="348"/>
      <c r="J54" s="348"/>
      <c r="K54" s="348"/>
      <c r="L54" s="348"/>
      <c r="M54" s="348"/>
      <c r="N54" s="348"/>
      <c r="O54" s="348"/>
      <c r="P54" s="348"/>
      <c r="Q54" s="348"/>
      <c r="R54" s="348"/>
      <c r="S54" s="348"/>
      <c r="T54" s="349"/>
      <c r="U54" s="535"/>
      <c r="V54" s="536"/>
      <c r="W54" s="535"/>
      <c r="X54" s="536"/>
      <c r="Y54" s="535"/>
      <c r="Z54" s="536"/>
      <c r="AA54" s="535"/>
      <c r="AB54" s="536"/>
      <c r="AC54" s="535"/>
      <c r="AD54" s="539"/>
      <c r="AE54" s="539"/>
      <c r="AF54" s="539"/>
      <c r="AG54" s="539"/>
      <c r="AH54" s="536"/>
      <c r="AI54" s="535"/>
      <c r="AJ54" s="536"/>
      <c r="AK54" s="535"/>
      <c r="AL54" s="536"/>
      <c r="AM54" s="613"/>
      <c r="AO54" s="20"/>
      <c r="AQ54" s="223"/>
      <c r="AR54" s="223"/>
      <c r="AS54" s="223"/>
      <c r="AT54" s="223"/>
      <c r="AU54" s="192"/>
      <c r="AV54" s="192"/>
      <c r="AW54" s="192"/>
      <c r="AX54" s="192"/>
      <c r="AY54" s="192"/>
      <c r="AZ54" s="192"/>
      <c r="BA54" s="192"/>
      <c r="BB54" s="192"/>
      <c r="BC54" s="192"/>
      <c r="BD54" s="192"/>
      <c r="BE54" s="192"/>
      <c r="BF54" s="192"/>
      <c r="BG54" s="192"/>
      <c r="BH54" s="192"/>
      <c r="BI54" s="192"/>
      <c r="BJ54" s="192"/>
      <c r="BK54" s="192"/>
      <c r="BL54" s="192"/>
      <c r="BM54" s="192"/>
      <c r="BN54" s="10"/>
      <c r="BO54" s="10"/>
      <c r="BP54" s="10"/>
    </row>
    <row r="55" spans="1:68" s="35" customFormat="1" ht="13.65" customHeight="1" x14ac:dyDescent="0.2">
      <c r="A55" s="46">
        <f>ROW()</f>
        <v>55</v>
      </c>
      <c r="B55" s="404"/>
      <c r="C55" s="405"/>
      <c r="D55" s="405"/>
      <c r="E55" s="406"/>
      <c r="F55" s="350" t="s">
        <v>645</v>
      </c>
      <c r="G55" s="351"/>
      <c r="H55" s="351"/>
      <c r="I55" s="351"/>
      <c r="J55" s="351"/>
      <c r="K55" s="351"/>
      <c r="L55" s="351"/>
      <c r="M55" s="351"/>
      <c r="N55" s="351"/>
      <c r="O55" s="351"/>
      <c r="P55" s="351"/>
      <c r="Q55" s="351"/>
      <c r="R55" s="351"/>
      <c r="S55" s="351"/>
      <c r="T55" s="352"/>
      <c r="U55" s="678" t="s">
        <v>33</v>
      </c>
      <c r="V55" s="679"/>
      <c r="W55" s="678" t="s">
        <v>33</v>
      </c>
      <c r="X55" s="679"/>
      <c r="Y55" s="678" t="s">
        <v>33</v>
      </c>
      <c r="Z55" s="679"/>
      <c r="AA55" s="529" t="s">
        <v>641</v>
      </c>
      <c r="AB55" s="530"/>
      <c r="AC55" s="678" t="s">
        <v>33</v>
      </c>
      <c r="AD55" s="680"/>
      <c r="AE55" s="680"/>
      <c r="AF55" s="680"/>
      <c r="AG55" s="680"/>
      <c r="AH55" s="679"/>
      <c r="AI55" s="681" t="s">
        <v>33</v>
      </c>
      <c r="AJ55" s="681"/>
      <c r="AK55" s="681" t="s">
        <v>33</v>
      </c>
      <c r="AL55" s="681"/>
      <c r="AM55" s="613"/>
      <c r="AO55" s="20"/>
      <c r="AQ55" s="215" t="s">
        <v>33</v>
      </c>
      <c r="AR55" s="197" t="s">
        <v>27</v>
      </c>
      <c r="AS55" s="197" t="s">
        <v>28</v>
      </c>
      <c r="AT55" s="197" t="s">
        <v>640</v>
      </c>
      <c r="AU55" s="215" t="s">
        <v>33</v>
      </c>
      <c r="AV55" s="197" t="s">
        <v>27</v>
      </c>
      <c r="AW55" s="197" t="s">
        <v>28</v>
      </c>
      <c r="AX55" s="197" t="s">
        <v>640</v>
      </c>
      <c r="AY55" s="215" t="s">
        <v>33</v>
      </c>
      <c r="AZ55" s="197" t="s">
        <v>149</v>
      </c>
      <c r="BA55" s="197" t="s">
        <v>641</v>
      </c>
      <c r="BB55" s="215" t="s">
        <v>33</v>
      </c>
      <c r="BC55" s="197" t="s">
        <v>641</v>
      </c>
      <c r="BD55" s="197" t="s">
        <v>641</v>
      </c>
      <c r="BE55" s="215" t="s">
        <v>33</v>
      </c>
      <c r="BF55" s="197" t="s">
        <v>643</v>
      </c>
      <c r="BG55" s="197" t="s">
        <v>644</v>
      </c>
      <c r="BH55" s="215" t="s">
        <v>33</v>
      </c>
      <c r="BI55" s="197" t="s">
        <v>27</v>
      </c>
      <c r="BJ55" s="197" t="s">
        <v>28</v>
      </c>
      <c r="BK55" s="215" t="s">
        <v>33</v>
      </c>
      <c r="BL55" s="197" t="s">
        <v>27</v>
      </c>
      <c r="BM55" s="197" t="s">
        <v>28</v>
      </c>
      <c r="BN55" s="10"/>
      <c r="BO55" s="10"/>
      <c r="BP55" s="10"/>
    </row>
    <row r="56" spans="1:68" s="35" customFormat="1" ht="13.65" customHeight="1" x14ac:dyDescent="0.2">
      <c r="A56" s="46">
        <f>ROW()</f>
        <v>56</v>
      </c>
      <c r="B56" s="404"/>
      <c r="C56" s="405"/>
      <c r="D56" s="405"/>
      <c r="E56" s="406"/>
      <c r="F56" s="350" t="s">
        <v>646</v>
      </c>
      <c r="G56" s="351"/>
      <c r="H56" s="351"/>
      <c r="I56" s="351"/>
      <c r="J56" s="351"/>
      <c r="K56" s="351"/>
      <c r="L56" s="351"/>
      <c r="M56" s="351"/>
      <c r="N56" s="351"/>
      <c r="O56" s="351"/>
      <c r="P56" s="351"/>
      <c r="Q56" s="351"/>
      <c r="R56" s="351"/>
      <c r="S56" s="351"/>
      <c r="T56" s="352"/>
      <c r="U56" s="678" t="s">
        <v>33</v>
      </c>
      <c r="V56" s="679"/>
      <c r="W56" s="678" t="s">
        <v>33</v>
      </c>
      <c r="X56" s="679"/>
      <c r="Y56" s="678" t="s">
        <v>33</v>
      </c>
      <c r="Z56" s="679"/>
      <c r="AA56" s="529" t="s">
        <v>641</v>
      </c>
      <c r="AB56" s="530"/>
      <c r="AC56" s="678" t="s">
        <v>33</v>
      </c>
      <c r="AD56" s="680"/>
      <c r="AE56" s="680"/>
      <c r="AF56" s="680"/>
      <c r="AG56" s="680"/>
      <c r="AH56" s="679"/>
      <c r="AI56" s="681" t="s">
        <v>33</v>
      </c>
      <c r="AJ56" s="681"/>
      <c r="AK56" s="681" t="s">
        <v>33</v>
      </c>
      <c r="AL56" s="681"/>
      <c r="AM56" s="613"/>
      <c r="AO56" s="20"/>
      <c r="AQ56" s="215" t="s">
        <v>33</v>
      </c>
      <c r="AR56" s="197" t="s">
        <v>27</v>
      </c>
      <c r="AS56" s="197" t="s">
        <v>28</v>
      </c>
      <c r="AT56" s="197" t="s">
        <v>640</v>
      </c>
      <c r="AU56" s="215" t="s">
        <v>33</v>
      </c>
      <c r="AV56" s="197" t="s">
        <v>27</v>
      </c>
      <c r="AW56" s="197" t="s">
        <v>28</v>
      </c>
      <c r="AX56" s="197" t="s">
        <v>640</v>
      </c>
      <c r="AY56" s="215" t="s">
        <v>33</v>
      </c>
      <c r="AZ56" s="356" t="s">
        <v>149</v>
      </c>
      <c r="BA56" s="197" t="s">
        <v>641</v>
      </c>
      <c r="BB56" s="215" t="s">
        <v>33</v>
      </c>
      <c r="BC56" s="197" t="s">
        <v>641</v>
      </c>
      <c r="BD56" s="197" t="s">
        <v>641</v>
      </c>
      <c r="BE56" s="215" t="s">
        <v>33</v>
      </c>
      <c r="BF56" s="197" t="s">
        <v>643</v>
      </c>
      <c r="BG56" s="197" t="s">
        <v>644</v>
      </c>
      <c r="BH56" s="215" t="s">
        <v>33</v>
      </c>
      <c r="BI56" s="197" t="s">
        <v>27</v>
      </c>
      <c r="BJ56" s="197" t="s">
        <v>28</v>
      </c>
      <c r="BK56" s="215" t="s">
        <v>33</v>
      </c>
      <c r="BL56" s="197" t="s">
        <v>27</v>
      </c>
      <c r="BM56" s="197" t="s">
        <v>28</v>
      </c>
      <c r="BN56" s="10"/>
      <c r="BO56" s="10"/>
      <c r="BP56" s="10"/>
    </row>
    <row r="57" spans="1:68" ht="13.65" customHeight="1" x14ac:dyDescent="0.2">
      <c r="A57" s="46">
        <f>ROW()</f>
        <v>57</v>
      </c>
      <c r="B57" s="404"/>
      <c r="C57" s="405"/>
      <c r="D57" s="405"/>
      <c r="E57" s="406"/>
      <c r="F57" s="350" t="s">
        <v>647</v>
      </c>
      <c r="G57" s="351"/>
      <c r="H57" s="351"/>
      <c r="I57" s="351"/>
      <c r="J57" s="351"/>
      <c r="K57" s="351"/>
      <c r="L57" s="351"/>
      <c r="M57" s="351"/>
      <c r="N57" s="351"/>
      <c r="O57" s="351"/>
      <c r="P57" s="351"/>
      <c r="Q57" s="351"/>
      <c r="R57" s="351"/>
      <c r="S57" s="351"/>
      <c r="T57" s="352"/>
      <c r="U57" s="678" t="s">
        <v>33</v>
      </c>
      <c r="V57" s="679"/>
      <c r="W57" s="678" t="s">
        <v>33</v>
      </c>
      <c r="X57" s="679"/>
      <c r="Y57" s="678" t="s">
        <v>33</v>
      </c>
      <c r="Z57" s="679"/>
      <c r="AA57" s="529" t="s">
        <v>641</v>
      </c>
      <c r="AB57" s="530"/>
      <c r="AC57" s="678" t="s">
        <v>33</v>
      </c>
      <c r="AD57" s="680"/>
      <c r="AE57" s="680"/>
      <c r="AF57" s="680"/>
      <c r="AG57" s="680"/>
      <c r="AH57" s="679"/>
      <c r="AI57" s="681" t="s">
        <v>33</v>
      </c>
      <c r="AJ57" s="681"/>
      <c r="AK57" s="681" t="s">
        <v>33</v>
      </c>
      <c r="AL57" s="681"/>
      <c r="AM57" s="613"/>
      <c r="AQ57" s="215" t="s">
        <v>33</v>
      </c>
      <c r="AR57" s="197" t="s">
        <v>27</v>
      </c>
      <c r="AS57" s="197" t="s">
        <v>28</v>
      </c>
      <c r="AT57" s="197" t="s">
        <v>640</v>
      </c>
      <c r="AU57" s="215" t="s">
        <v>33</v>
      </c>
      <c r="AV57" s="197" t="s">
        <v>27</v>
      </c>
      <c r="AW57" s="197" t="s">
        <v>28</v>
      </c>
      <c r="AX57" s="197" t="s">
        <v>640</v>
      </c>
      <c r="AY57" s="215" t="s">
        <v>33</v>
      </c>
      <c r="AZ57" s="197" t="s">
        <v>149</v>
      </c>
      <c r="BA57" s="197" t="s">
        <v>641</v>
      </c>
      <c r="BB57" s="215" t="s">
        <v>33</v>
      </c>
      <c r="BC57" s="197" t="s">
        <v>641</v>
      </c>
      <c r="BD57" s="197" t="s">
        <v>641</v>
      </c>
      <c r="BE57" s="215" t="s">
        <v>33</v>
      </c>
      <c r="BF57" s="197" t="s">
        <v>643</v>
      </c>
      <c r="BG57" s="197" t="s">
        <v>644</v>
      </c>
      <c r="BH57" s="215" t="s">
        <v>33</v>
      </c>
      <c r="BI57" s="197" t="s">
        <v>27</v>
      </c>
      <c r="BJ57" s="197" t="s">
        <v>28</v>
      </c>
      <c r="BK57" s="215" t="s">
        <v>33</v>
      </c>
      <c r="BL57" s="197" t="s">
        <v>27</v>
      </c>
      <c r="BM57" s="197" t="s">
        <v>28</v>
      </c>
      <c r="BN57" s="10"/>
      <c r="BO57" s="10"/>
      <c r="BP57" s="10"/>
    </row>
    <row r="58" spans="1:68" s="35" customFormat="1" ht="13.65" customHeight="1" x14ac:dyDescent="0.2">
      <c r="A58" s="46">
        <f>ROW()</f>
        <v>58</v>
      </c>
      <c r="B58" s="404"/>
      <c r="C58" s="405"/>
      <c r="D58" s="405"/>
      <c r="E58" s="406"/>
      <c r="F58" s="350" t="s">
        <v>648</v>
      </c>
      <c r="G58" s="351"/>
      <c r="H58" s="351"/>
      <c r="I58" s="351"/>
      <c r="J58" s="351"/>
      <c r="K58" s="351"/>
      <c r="L58" s="351"/>
      <c r="M58" s="351"/>
      <c r="N58" s="351"/>
      <c r="O58" s="351"/>
      <c r="P58" s="351"/>
      <c r="Q58" s="351"/>
      <c r="R58" s="351"/>
      <c r="S58" s="351"/>
      <c r="T58" s="352"/>
      <c r="U58" s="678" t="s">
        <v>33</v>
      </c>
      <c r="V58" s="679"/>
      <c r="W58" s="678" t="s">
        <v>33</v>
      </c>
      <c r="X58" s="679"/>
      <c r="Y58" s="678" t="s">
        <v>33</v>
      </c>
      <c r="Z58" s="679"/>
      <c r="AA58" s="678" t="s">
        <v>33</v>
      </c>
      <c r="AB58" s="679"/>
      <c r="AC58" s="678" t="s">
        <v>33</v>
      </c>
      <c r="AD58" s="680"/>
      <c r="AE58" s="680"/>
      <c r="AF58" s="680"/>
      <c r="AG58" s="680"/>
      <c r="AH58" s="679"/>
      <c r="AI58" s="681" t="s">
        <v>33</v>
      </c>
      <c r="AJ58" s="681"/>
      <c r="AK58" s="681" t="s">
        <v>33</v>
      </c>
      <c r="AL58" s="681"/>
      <c r="AM58" s="613"/>
      <c r="AO58" s="20"/>
      <c r="AQ58" s="215" t="s">
        <v>33</v>
      </c>
      <c r="AR58" s="197" t="s">
        <v>27</v>
      </c>
      <c r="AS58" s="197" t="s">
        <v>28</v>
      </c>
      <c r="AT58" s="197" t="s">
        <v>640</v>
      </c>
      <c r="AU58" s="215" t="s">
        <v>33</v>
      </c>
      <c r="AV58" s="197" t="s">
        <v>27</v>
      </c>
      <c r="AW58" s="197" t="s">
        <v>28</v>
      </c>
      <c r="AX58" s="197" t="s">
        <v>640</v>
      </c>
      <c r="AY58" s="215" t="s">
        <v>33</v>
      </c>
      <c r="AZ58" s="356" t="s">
        <v>642</v>
      </c>
      <c r="BA58" s="197" t="s">
        <v>641</v>
      </c>
      <c r="BB58" s="215" t="s">
        <v>33</v>
      </c>
      <c r="BC58" s="197" t="s">
        <v>642</v>
      </c>
      <c r="BD58" s="197" t="s">
        <v>641</v>
      </c>
      <c r="BE58" s="215" t="s">
        <v>33</v>
      </c>
      <c r="BF58" s="197" t="s">
        <v>643</v>
      </c>
      <c r="BG58" s="197" t="s">
        <v>644</v>
      </c>
      <c r="BH58" s="215" t="s">
        <v>33</v>
      </c>
      <c r="BI58" s="197" t="s">
        <v>27</v>
      </c>
      <c r="BJ58" s="197" t="s">
        <v>28</v>
      </c>
      <c r="BK58" s="215" t="s">
        <v>33</v>
      </c>
      <c r="BL58" s="197" t="s">
        <v>27</v>
      </c>
      <c r="BM58" s="197" t="s">
        <v>28</v>
      </c>
      <c r="BN58" s="10"/>
      <c r="BO58" s="10"/>
      <c r="BP58" s="10"/>
    </row>
    <row r="59" spans="1:68" s="35" customFormat="1" ht="13.65" customHeight="1" x14ac:dyDescent="0.2">
      <c r="A59" s="46">
        <f>ROW()</f>
        <v>59</v>
      </c>
      <c r="B59" s="362"/>
      <c r="C59" s="363"/>
      <c r="D59" s="363"/>
      <c r="E59" s="364"/>
      <c r="F59" s="508"/>
      <c r="G59" s="509"/>
      <c r="H59" s="509"/>
      <c r="I59" s="509"/>
      <c r="J59" s="509"/>
      <c r="K59" s="509"/>
      <c r="L59" s="509"/>
      <c r="M59" s="509"/>
      <c r="N59" s="509"/>
      <c r="O59" s="509"/>
      <c r="P59" s="509"/>
      <c r="Q59" s="509"/>
      <c r="R59" s="509"/>
      <c r="S59" s="509"/>
      <c r="T59" s="509"/>
      <c r="U59" s="509"/>
      <c r="V59" s="509"/>
      <c r="W59" s="509"/>
      <c r="X59" s="509"/>
      <c r="Y59" s="509"/>
      <c r="Z59" s="509"/>
      <c r="AA59" s="509"/>
      <c r="AB59" s="509"/>
      <c r="AC59" s="509"/>
      <c r="AD59" s="509"/>
      <c r="AE59" s="509"/>
      <c r="AF59" s="509"/>
      <c r="AG59" s="509"/>
      <c r="AH59" s="509"/>
      <c r="AI59" s="509"/>
      <c r="AJ59" s="509"/>
      <c r="AK59" s="509"/>
      <c r="AL59" s="510"/>
      <c r="AM59" s="666"/>
      <c r="AO59" s="20"/>
      <c r="AQ59" s="260"/>
      <c r="AR59" s="260"/>
      <c r="AS59" s="260"/>
      <c r="AT59" s="260"/>
      <c r="AU59" s="260"/>
      <c r="AV59" s="260"/>
      <c r="AW59" s="260"/>
      <c r="AX59" s="260"/>
      <c r="AY59" s="260"/>
      <c r="AZ59" s="665"/>
      <c r="BA59" s="260"/>
      <c r="BB59" s="260"/>
      <c r="BC59" s="260"/>
      <c r="BD59" s="260"/>
      <c r="BE59" s="260"/>
      <c r="BF59" s="260"/>
      <c r="BG59" s="260"/>
      <c r="BH59" s="260"/>
      <c r="BI59" s="260"/>
      <c r="BJ59" s="260"/>
      <c r="BK59" s="260"/>
      <c r="BL59" s="260"/>
      <c r="BM59" s="260"/>
      <c r="BN59" s="10"/>
      <c r="BO59" s="10"/>
      <c r="BP59" s="10"/>
    </row>
    <row r="60" spans="1:68" s="35" customFormat="1" ht="13.65" customHeight="1" x14ac:dyDescent="0.2">
      <c r="A60" s="46">
        <f>ROW()</f>
        <v>60</v>
      </c>
      <c r="B60" s="362"/>
      <c r="C60" s="363"/>
      <c r="D60" s="363"/>
      <c r="E60" s="364"/>
      <c r="F60" s="508"/>
      <c r="G60" s="509"/>
      <c r="H60" s="509"/>
      <c r="I60" s="509"/>
      <c r="J60" s="509"/>
      <c r="K60" s="509"/>
      <c r="L60" s="509"/>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9"/>
      <c r="AL60" s="510"/>
      <c r="AM60" s="666"/>
      <c r="AO60" s="20"/>
      <c r="AQ60" s="260"/>
      <c r="AR60" s="260"/>
      <c r="AS60" s="260"/>
      <c r="AT60" s="260"/>
      <c r="AU60" s="260"/>
      <c r="AV60" s="260"/>
      <c r="AW60" s="260"/>
      <c r="AX60" s="260"/>
      <c r="AY60" s="260"/>
      <c r="AZ60" s="665"/>
      <c r="BA60" s="260"/>
      <c r="BB60" s="260"/>
      <c r="BC60" s="260"/>
      <c r="BD60" s="260"/>
      <c r="BE60" s="260"/>
      <c r="BF60" s="260"/>
      <c r="BG60" s="260"/>
      <c r="BH60" s="260"/>
      <c r="BI60" s="260"/>
      <c r="BJ60" s="260"/>
      <c r="BK60" s="260"/>
      <c r="BL60" s="260"/>
      <c r="BM60" s="260"/>
      <c r="BN60" s="10"/>
      <c r="BO60" s="10"/>
      <c r="BP60" s="10"/>
    </row>
    <row r="61" spans="1:68" s="35" customFormat="1" ht="13.65" customHeight="1" x14ac:dyDescent="0.2">
      <c r="A61" s="46">
        <f>ROW()</f>
        <v>61</v>
      </c>
      <c r="B61" s="362"/>
      <c r="C61" s="363"/>
      <c r="D61" s="363"/>
      <c r="E61" s="364"/>
      <c r="F61" s="508"/>
      <c r="G61" s="509"/>
      <c r="H61" s="509"/>
      <c r="I61" s="509"/>
      <c r="J61" s="509"/>
      <c r="K61" s="509"/>
      <c r="L61" s="509"/>
      <c r="M61" s="509"/>
      <c r="N61" s="509"/>
      <c r="O61" s="509"/>
      <c r="P61" s="509"/>
      <c r="Q61" s="509"/>
      <c r="R61" s="509"/>
      <c r="S61" s="509"/>
      <c r="T61" s="509"/>
      <c r="U61" s="509"/>
      <c r="V61" s="509"/>
      <c r="W61" s="509"/>
      <c r="X61" s="509"/>
      <c r="Y61" s="509"/>
      <c r="Z61" s="509"/>
      <c r="AA61" s="509"/>
      <c r="AB61" s="509"/>
      <c r="AC61" s="509"/>
      <c r="AD61" s="509"/>
      <c r="AE61" s="509"/>
      <c r="AF61" s="509"/>
      <c r="AG61" s="509"/>
      <c r="AH61" s="509"/>
      <c r="AI61" s="509"/>
      <c r="AJ61" s="509"/>
      <c r="AK61" s="509"/>
      <c r="AL61" s="510"/>
      <c r="AM61" s="666"/>
      <c r="AO61" s="20"/>
      <c r="AQ61" s="260"/>
      <c r="AR61" s="260"/>
      <c r="AS61" s="260"/>
      <c r="AT61" s="260"/>
      <c r="AU61" s="260"/>
      <c r="AV61" s="260"/>
      <c r="AW61" s="260"/>
      <c r="AX61" s="260"/>
      <c r="AY61" s="260"/>
      <c r="AZ61" s="665"/>
      <c r="BA61" s="260"/>
      <c r="BB61" s="260"/>
      <c r="BC61" s="260"/>
      <c r="BD61" s="260"/>
      <c r="BE61" s="260"/>
      <c r="BF61" s="260"/>
      <c r="BG61" s="260"/>
      <c r="BH61" s="260"/>
      <c r="BI61" s="260"/>
      <c r="BJ61" s="260"/>
      <c r="BK61" s="260"/>
      <c r="BL61" s="260"/>
      <c r="BM61" s="260"/>
      <c r="BN61" s="10"/>
      <c r="BO61" s="10"/>
      <c r="BP61" s="10"/>
    </row>
    <row r="62" spans="1:68" s="35" customFormat="1" ht="13.65" customHeight="1" thickBot="1" x14ac:dyDescent="0.25">
      <c r="A62" s="46">
        <f>ROW()</f>
        <v>62</v>
      </c>
      <c r="B62" s="404"/>
      <c r="C62" s="405"/>
      <c r="D62" s="405"/>
      <c r="E62" s="406"/>
      <c r="F62" s="526"/>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8"/>
      <c r="AM62" s="667"/>
      <c r="AO62" s="20"/>
      <c r="AQ62" s="11"/>
      <c r="AR62" s="11"/>
      <c r="AS62" s="11"/>
      <c r="AT62" s="11"/>
      <c r="AU62" s="11"/>
      <c r="AV62" s="11"/>
      <c r="AW62" s="11"/>
      <c r="AX62" s="11"/>
      <c r="AY62" s="11"/>
      <c r="AZ62" s="11"/>
      <c r="BA62" s="11"/>
      <c r="BB62" s="11"/>
      <c r="BC62" s="11"/>
      <c r="BD62" s="11"/>
      <c r="BE62" s="11"/>
      <c r="BF62" s="11"/>
      <c r="BG62" s="11"/>
      <c r="BH62" s="11"/>
      <c r="BI62" s="13"/>
      <c r="BJ62" s="13"/>
      <c r="BK62" s="13"/>
      <c r="BL62" s="10"/>
      <c r="BM62" s="10"/>
      <c r="BN62" s="10"/>
      <c r="BO62" s="10"/>
      <c r="BP62" s="10"/>
    </row>
    <row r="63" spans="1:68" ht="27" customHeight="1" thickBot="1" x14ac:dyDescent="0.25">
      <c r="A63" s="44"/>
      <c r="B63" s="423" t="s">
        <v>12</v>
      </c>
      <c r="C63" s="423"/>
      <c r="D63" s="423"/>
      <c r="E63" s="423"/>
      <c r="F63" s="423"/>
      <c r="G63" s="423"/>
      <c r="H63" s="423"/>
      <c r="I63" s="423"/>
      <c r="J63" s="423"/>
      <c r="K63" s="609" t="str">
        <f>Document_Number</f>
        <v>Insert project document number</v>
      </c>
      <c r="L63" s="609"/>
      <c r="M63" s="609"/>
      <c r="N63" s="609"/>
      <c r="O63" s="609"/>
      <c r="P63" s="609"/>
      <c r="Q63" s="609"/>
      <c r="R63" s="609"/>
      <c r="S63" s="609"/>
      <c r="T63" s="609"/>
      <c r="U63" s="609"/>
      <c r="V63" s="609"/>
      <c r="W63" s="609"/>
      <c r="X63" s="609"/>
      <c r="Y63" s="609"/>
      <c r="Z63" s="423" t="s">
        <v>110</v>
      </c>
      <c r="AA63" s="423"/>
      <c r="AB63" s="423"/>
      <c r="AC63" s="609" t="str">
        <f>Document_Rev</f>
        <v>Insert project document revision</v>
      </c>
      <c r="AD63" s="609"/>
      <c r="AE63" s="609"/>
      <c r="AF63" s="609"/>
      <c r="AG63" s="423" t="s">
        <v>204</v>
      </c>
      <c r="AH63" s="423"/>
      <c r="AI63" s="423"/>
      <c r="AJ63" s="423"/>
      <c r="AK63" s="423"/>
      <c r="AL63" s="610">
        <f>total_page</f>
        <v>9</v>
      </c>
      <c r="AM63" s="611"/>
    </row>
  </sheetData>
  <sheetProtection algorithmName="SHA-512" hashValue="RHXaJsDXuHnMbi7cQ9c5kEImKCvvBdtZW2q+sVwBlQRVi55u5dwjrKZayTmk/E3kORWY+AyG6SsfVLjlL0ClkQ==" saltValue="cKWMQJ313rXHwqD2Cv0nYQ==" spinCount="100000" sheet="1" objects="1" scenarios="1"/>
  <dataConsolidate/>
  <mergeCells count="196">
    <mergeCell ref="AE44:AL44"/>
    <mergeCell ref="F59:AL59"/>
    <mergeCell ref="F60:AL60"/>
    <mergeCell ref="F61:AL61"/>
    <mergeCell ref="AE27:AL27"/>
    <mergeCell ref="AE31:AL31"/>
    <mergeCell ref="AE32:AL32"/>
    <mergeCell ref="AE36:AL36"/>
    <mergeCell ref="AE37:AL37"/>
    <mergeCell ref="AE38:AL38"/>
    <mergeCell ref="AE39:AL39"/>
    <mergeCell ref="AE40:AL40"/>
    <mergeCell ref="AE41:AL41"/>
    <mergeCell ref="AE18:AL18"/>
    <mergeCell ref="AE19:AL19"/>
    <mergeCell ref="AE20:AL20"/>
    <mergeCell ref="AE21:AL21"/>
    <mergeCell ref="AE22:AL22"/>
    <mergeCell ref="AE23:AL23"/>
    <mergeCell ref="AE24:AL24"/>
    <mergeCell ref="AE25:AL25"/>
    <mergeCell ref="AE26:AL26"/>
    <mergeCell ref="AE9:AL9"/>
    <mergeCell ref="AE10:AL10"/>
    <mergeCell ref="AE11:AL11"/>
    <mergeCell ref="AE12:AL12"/>
    <mergeCell ref="AE13:AL13"/>
    <mergeCell ref="AE14:AL14"/>
    <mergeCell ref="AE15:AL15"/>
    <mergeCell ref="AE16:AL16"/>
    <mergeCell ref="AE17:AL17"/>
    <mergeCell ref="B1:AL1"/>
    <mergeCell ref="B2:J2"/>
    <mergeCell ref="K2:AL2"/>
    <mergeCell ref="B3:J3"/>
    <mergeCell ref="K3:AL3"/>
    <mergeCell ref="B4:E4"/>
    <mergeCell ref="B5:E5"/>
    <mergeCell ref="F5:AD5"/>
    <mergeCell ref="B6:E6"/>
    <mergeCell ref="F6:AD6"/>
    <mergeCell ref="AE6:AL6"/>
    <mergeCell ref="B7:E7"/>
    <mergeCell ref="AE7:AL7"/>
    <mergeCell ref="F7:T7"/>
    <mergeCell ref="U7:AD7"/>
    <mergeCell ref="B8:E8"/>
    <mergeCell ref="AE8:AL8"/>
    <mergeCell ref="F8:T9"/>
    <mergeCell ref="U8:AD9"/>
    <mergeCell ref="U19:AD19"/>
    <mergeCell ref="F10:T10"/>
    <mergeCell ref="U10:AD10"/>
    <mergeCell ref="F11:Y11"/>
    <mergeCell ref="Z11:AD11"/>
    <mergeCell ref="U12:AD12"/>
    <mergeCell ref="F13:AD13"/>
    <mergeCell ref="F14:T14"/>
    <mergeCell ref="U14:AD14"/>
    <mergeCell ref="F15:T15"/>
    <mergeCell ref="U15:AD15"/>
    <mergeCell ref="U18:AD18"/>
    <mergeCell ref="F12:T12"/>
    <mergeCell ref="B9:E9"/>
    <mergeCell ref="B10:E10"/>
    <mergeCell ref="B11:E11"/>
    <mergeCell ref="AE29:AL29"/>
    <mergeCell ref="F32:T32"/>
    <mergeCell ref="U32:AD32"/>
    <mergeCell ref="B28:E28"/>
    <mergeCell ref="F28:T28"/>
    <mergeCell ref="U28:AD28"/>
    <mergeCell ref="AE28:AL28"/>
    <mergeCell ref="B30:E30"/>
    <mergeCell ref="U30:AD30"/>
    <mergeCell ref="AE30:AL30"/>
    <mergeCell ref="F31:T31"/>
    <mergeCell ref="U31:AD31"/>
    <mergeCell ref="K30:O30"/>
    <mergeCell ref="Q30:T30"/>
    <mergeCell ref="B31:E31"/>
    <mergeCell ref="B32:E32"/>
    <mergeCell ref="AE33:AL33"/>
    <mergeCell ref="U35:AD35"/>
    <mergeCell ref="U36:AD36"/>
    <mergeCell ref="U37:AD37"/>
    <mergeCell ref="U38:AD38"/>
    <mergeCell ref="U39:AD39"/>
    <mergeCell ref="U41:AD41"/>
    <mergeCell ref="U42:AD42"/>
    <mergeCell ref="X43:AD43"/>
    <mergeCell ref="AE42:AL42"/>
    <mergeCell ref="AE43:AL43"/>
    <mergeCell ref="AL63:AM63"/>
    <mergeCell ref="F34:T34"/>
    <mergeCell ref="AE34:AL34"/>
    <mergeCell ref="F35:T35"/>
    <mergeCell ref="AE35:AL35"/>
    <mergeCell ref="B63:J63"/>
    <mergeCell ref="K63:Y63"/>
    <mergeCell ref="Z63:AB63"/>
    <mergeCell ref="AC63:AF63"/>
    <mergeCell ref="AG63:AK63"/>
    <mergeCell ref="B34:E34"/>
    <mergeCell ref="B35:E35"/>
    <mergeCell ref="B36:E36"/>
    <mergeCell ref="B37:E37"/>
    <mergeCell ref="B38:E38"/>
    <mergeCell ref="B44:E44"/>
    <mergeCell ref="B53:E53"/>
    <mergeCell ref="B54:E54"/>
    <mergeCell ref="B55:E55"/>
    <mergeCell ref="B42:E42"/>
    <mergeCell ref="B43:E43"/>
    <mergeCell ref="B39:E39"/>
    <mergeCell ref="B40:E40"/>
    <mergeCell ref="B41:E41"/>
    <mergeCell ref="U22:AD22"/>
    <mergeCell ref="F16:T16"/>
    <mergeCell ref="U16:AD16"/>
    <mergeCell ref="U23:AD23"/>
    <mergeCell ref="U26:AD26"/>
    <mergeCell ref="U25:AD25"/>
    <mergeCell ref="U27:AD27"/>
    <mergeCell ref="U24:AD24"/>
    <mergeCell ref="B33:E33"/>
    <mergeCell ref="F33:T33"/>
    <mergeCell ref="U33:AD33"/>
    <mergeCell ref="B29:E29"/>
    <mergeCell ref="F29:AD29"/>
    <mergeCell ref="F17:AD17"/>
    <mergeCell ref="U20:AD20"/>
    <mergeCell ref="U21:AD21"/>
    <mergeCell ref="B17:E17"/>
    <mergeCell ref="B27:E27"/>
    <mergeCell ref="B12:E12"/>
    <mergeCell ref="B13:E13"/>
    <mergeCell ref="B14:E14"/>
    <mergeCell ref="B15:E15"/>
    <mergeCell ref="B16:E16"/>
    <mergeCell ref="B23:E23"/>
    <mergeCell ref="B24:E24"/>
    <mergeCell ref="B25:E25"/>
    <mergeCell ref="B26:E26"/>
    <mergeCell ref="B18:E18"/>
    <mergeCell ref="B19:E19"/>
    <mergeCell ref="B20:E20"/>
    <mergeCell ref="B21:E21"/>
    <mergeCell ref="B22:E22"/>
    <mergeCell ref="AA56:AB56"/>
    <mergeCell ref="AC56:AH56"/>
    <mergeCell ref="AI56:AJ56"/>
    <mergeCell ref="AK56:AL56"/>
    <mergeCell ref="AA45:AB54"/>
    <mergeCell ref="AC45:AH54"/>
    <mergeCell ref="AI45:AJ54"/>
    <mergeCell ref="AK45:AL54"/>
    <mergeCell ref="B62:E62"/>
    <mergeCell ref="B56:E56"/>
    <mergeCell ref="B57:E57"/>
    <mergeCell ref="B58:E58"/>
    <mergeCell ref="Y57:Z57"/>
    <mergeCell ref="W57:X57"/>
    <mergeCell ref="U57:V57"/>
    <mergeCell ref="Y55:Z55"/>
    <mergeCell ref="W55:X55"/>
    <mergeCell ref="U55:V55"/>
    <mergeCell ref="Y45:Z54"/>
    <mergeCell ref="W45:X54"/>
    <mergeCell ref="U45:V54"/>
    <mergeCell ref="W56:X56"/>
    <mergeCell ref="Y56:Z56"/>
    <mergeCell ref="AU53:AX53"/>
    <mergeCell ref="AY53:BA53"/>
    <mergeCell ref="BB53:BD53"/>
    <mergeCell ref="BE53:BG53"/>
    <mergeCell ref="BH53:BJ53"/>
    <mergeCell ref="BK53:BM53"/>
    <mergeCell ref="AQ53:AT53"/>
    <mergeCell ref="F62:AL62"/>
    <mergeCell ref="AA57:AB57"/>
    <mergeCell ref="AC57:AH57"/>
    <mergeCell ref="AI57:AJ57"/>
    <mergeCell ref="AK57:AL57"/>
    <mergeCell ref="U58:V58"/>
    <mergeCell ref="W58:X58"/>
    <mergeCell ref="Y58:Z58"/>
    <mergeCell ref="AA58:AB58"/>
    <mergeCell ref="AC58:AH58"/>
    <mergeCell ref="AI58:AJ58"/>
    <mergeCell ref="AK58:AL58"/>
    <mergeCell ref="AA55:AB55"/>
    <mergeCell ref="AC55:AH55"/>
    <mergeCell ref="AI55:AJ55"/>
    <mergeCell ref="AK55:AL55"/>
    <mergeCell ref="U56:V56"/>
  </mergeCells>
  <dataValidations count="51">
    <dataValidation type="list" allowBlank="1" showInputMessage="1" showErrorMessage="1" sqref="U33:AD33" xr:uid="{00000000-0002-0000-0800-000000000000}">
      <formula1>$AQ$33:$AT$33</formula1>
    </dataValidation>
    <dataValidation type="list" allowBlank="1" showInputMessage="1" showErrorMessage="1" sqref="U35:AD35" xr:uid="{00000000-0002-0000-0800-000001000000}">
      <formula1>$AQ$35:$AS$35</formula1>
    </dataValidation>
    <dataValidation type="list" allowBlank="1" showInputMessage="1" showErrorMessage="1" sqref="U36:AD36" xr:uid="{00000000-0002-0000-0800-000002000000}">
      <formula1>$AQ$36:$AS$36</formula1>
    </dataValidation>
    <dataValidation type="list" allowBlank="1" showInputMessage="1" showErrorMessage="1" sqref="U37:AD37" xr:uid="{00000000-0002-0000-0800-000003000000}">
      <formula1>$AQ$37:$AS$37</formula1>
    </dataValidation>
    <dataValidation type="list" allowBlank="1" showInputMessage="1" showErrorMessage="1" sqref="U38:AD38" xr:uid="{00000000-0002-0000-0800-000004000000}">
      <formula1>$AQ$38:$AS$38</formula1>
    </dataValidation>
    <dataValidation type="list" allowBlank="1" showInputMessage="1" showErrorMessage="1" sqref="U39:AD39" xr:uid="{00000000-0002-0000-0800-000005000000}">
      <formula1>$AQ$39:$AS$39</formula1>
    </dataValidation>
    <dataValidation type="list" allowBlank="1" showInputMessage="1" showErrorMessage="1" sqref="U41:AD41" xr:uid="{00000000-0002-0000-0800-000006000000}">
      <formula1>$AQ$41:$AT$41</formula1>
    </dataValidation>
    <dataValidation type="list" allowBlank="1" showInputMessage="1" showErrorMessage="1" sqref="U42:AD42" xr:uid="{00000000-0002-0000-0800-000007000000}">
      <formula1>$AQ$42:$AT$42</formula1>
    </dataValidation>
    <dataValidation type="list" allowBlank="1" showInputMessage="1" showErrorMessage="1" sqref="X43:AD43" xr:uid="{00000000-0002-0000-0800-000008000000}">
      <formula1>$AQ$43:$AS$43</formula1>
    </dataValidation>
    <dataValidation type="list" allowBlank="1" showInputMessage="1" showErrorMessage="1" sqref="U7:AD7" xr:uid="{00000000-0002-0000-0800-000009000000}">
      <formula1>$AQ$7:$AU$7</formula1>
    </dataValidation>
    <dataValidation type="list" allowBlank="1" showInputMessage="1" showErrorMessage="1" sqref="U25:AD26 U8" xr:uid="{00000000-0002-0000-0800-00000A000000}">
      <formula1>$AQ$26:$AS$26</formula1>
    </dataValidation>
    <dataValidation type="list" allowBlank="1" showInputMessage="1" showErrorMessage="1" sqref="U10:AD10" xr:uid="{00000000-0002-0000-0800-00000B000000}">
      <formula1>$AQ$10:$AT$10</formula1>
    </dataValidation>
    <dataValidation type="list" allowBlank="1" showInputMessage="1" showErrorMessage="1" sqref="Z11:AD11" xr:uid="{00000000-0002-0000-0800-00000C000000}">
      <formula1>$AQ$11:$AT$11</formula1>
    </dataValidation>
    <dataValidation type="list" allowBlank="1" showInputMessage="1" showErrorMessage="1" sqref="U12:AD12" xr:uid="{00000000-0002-0000-0800-00000D000000}">
      <formula1>$AQ$12:$AV$12</formula1>
    </dataValidation>
    <dataValidation type="list" allowBlank="1" showInputMessage="1" showErrorMessage="1" sqref="U14:AD14" xr:uid="{00000000-0002-0000-0800-00000E000000}">
      <formula1>$AQ$14:$AS$14</formula1>
    </dataValidation>
    <dataValidation type="list" allowBlank="1" showInputMessage="1" showErrorMessage="1" sqref="U15:AD15" xr:uid="{00000000-0002-0000-0800-00000F000000}">
      <formula1>$AQ$15:$AS$15</formula1>
    </dataValidation>
    <dataValidation type="list" allowBlank="1" showInputMessage="1" showErrorMessage="1" sqref="U16:AD16" xr:uid="{00000000-0002-0000-0800-000010000000}">
      <formula1>$AQ$16:$AS$16</formula1>
    </dataValidation>
    <dataValidation type="list" allowBlank="1" showInputMessage="1" showErrorMessage="1" sqref="U19:AD19" xr:uid="{00000000-0002-0000-0800-000011000000}">
      <formula1>$AQ$19:$AT$19</formula1>
    </dataValidation>
    <dataValidation type="list" allowBlank="1" showInputMessage="1" showErrorMessage="1" sqref="U21:AD21" xr:uid="{00000000-0002-0000-0800-000012000000}">
      <formula1>$AQ$21:$AT$21</formula1>
    </dataValidation>
    <dataValidation type="list" allowBlank="1" showInputMessage="1" showErrorMessage="1" sqref="U22:AD22" xr:uid="{00000000-0002-0000-0800-000013000000}">
      <formula1>$AQ$22:$AT$22</formula1>
    </dataValidation>
    <dataValidation type="list" allowBlank="1" showInputMessage="1" showErrorMessage="1" sqref="U27:AD27" xr:uid="{00000000-0002-0000-0800-000014000000}">
      <formula1>$AQ$27:$AS$27</formula1>
    </dataValidation>
    <dataValidation type="list" allowBlank="1" showInputMessage="1" showErrorMessage="1" sqref="U28:AD28" xr:uid="{00000000-0002-0000-0800-000015000000}">
      <formula1>$AQ$28:$AS$28</formula1>
    </dataValidation>
    <dataValidation type="list" allowBlank="1" showInputMessage="1" showErrorMessage="1" sqref="U31:AD31" xr:uid="{00000000-0002-0000-0800-000016000000}">
      <formula1>electrical_group_lcp</formula1>
    </dataValidation>
    <dataValidation type="list" allowBlank="1" showInputMessage="1" showErrorMessage="1" sqref="K30:O30" xr:uid="{00000000-0002-0000-0800-000017000000}">
      <formula1>$AQ$30:$AS$30</formula1>
    </dataValidation>
    <dataValidation type="list" allowBlank="1" showInputMessage="1" showErrorMessage="1" sqref="U30:AD30" xr:uid="{00000000-0002-0000-0800-000018000000}">
      <formula1>$AW$30:$BA$30</formula1>
    </dataValidation>
    <dataValidation type="list" allowBlank="1" showInputMessage="1" showErrorMessage="1" sqref="U32:AD32" xr:uid="{00000000-0002-0000-0800-000019000000}">
      <formula1>electrical_temp_class_lcp</formula1>
    </dataValidation>
    <dataValidation type="list" allowBlank="1" showInputMessage="1" showErrorMessage="1" sqref="AK58:AL58 AK60:AL61" xr:uid="{00000000-0002-0000-0800-00001A000000}">
      <formula1>$BK$58:$BM$58</formula1>
    </dataValidation>
    <dataValidation type="list" allowBlank="1" showInputMessage="1" showErrorMessage="1" sqref="AK57:AL57" xr:uid="{00000000-0002-0000-0800-00001B000000}">
      <formula1>$BK$57:$BM$57</formula1>
    </dataValidation>
    <dataValidation type="list" allowBlank="1" showInputMessage="1" showErrorMessage="1" sqref="AK56:AL56" xr:uid="{00000000-0002-0000-0800-00001C000000}">
      <formula1>$BK$56:$BM$56</formula1>
    </dataValidation>
    <dataValidation type="list" allowBlank="1" showInputMessage="1" showErrorMessage="1" sqref="AI58:AJ58 AI60:AJ61" xr:uid="{00000000-0002-0000-0800-00001D000000}">
      <formula1>$BH$58:$BJ$58</formula1>
    </dataValidation>
    <dataValidation type="list" allowBlank="1" showInputMessage="1" showErrorMessage="1" sqref="AI57:AJ57" xr:uid="{00000000-0002-0000-0800-00001E000000}">
      <formula1>$BH$57:$BJ$57</formula1>
    </dataValidation>
    <dataValidation type="list" allowBlank="1" showInputMessage="1" showErrorMessage="1" sqref="AI56:AJ56" xr:uid="{00000000-0002-0000-0800-00001F000000}">
      <formula1>$BH$56:$BJ$56</formula1>
    </dataValidation>
    <dataValidation type="list" allowBlank="1" showInputMessage="1" showErrorMessage="1" sqref="AC58:AH58 AC60:AH61" xr:uid="{00000000-0002-0000-0800-000020000000}">
      <formula1>$BE$58:$BG$58</formula1>
    </dataValidation>
    <dataValidation type="list" allowBlank="1" showInputMessage="1" showErrorMessage="1" sqref="AC57:AH57" xr:uid="{00000000-0002-0000-0800-000021000000}">
      <formula1>$BE$57:$BG$57</formula1>
    </dataValidation>
    <dataValidation type="list" allowBlank="1" showInputMessage="1" showErrorMessage="1" sqref="AC56:AH56" xr:uid="{00000000-0002-0000-0800-000022000000}">
      <formula1>$BE$56:$BG$56</formula1>
    </dataValidation>
    <dataValidation type="list" allowBlank="1" showInputMessage="1" showErrorMessage="1" sqref="AA58:AB58 AA60:AB61" xr:uid="{00000000-0002-0000-0800-000023000000}">
      <formula1>$BB$58:$BD$58</formula1>
    </dataValidation>
    <dataValidation type="list" allowBlank="1" showInputMessage="1" showErrorMessage="1" sqref="AK55:AL55" xr:uid="{00000000-0002-0000-0800-000024000000}">
      <formula1>$BK$55:$BM$55</formula1>
    </dataValidation>
    <dataValidation type="list" allowBlank="1" showInputMessage="1" showErrorMessage="1" sqref="AI55:AJ55" xr:uid="{00000000-0002-0000-0800-000025000000}">
      <formula1>$BH$55:$BJ$55</formula1>
    </dataValidation>
    <dataValidation type="list" allowBlank="1" showInputMessage="1" showErrorMessage="1" sqref="AC55:AH55" xr:uid="{00000000-0002-0000-0800-000026000000}">
      <formula1>$BE$55:$BG$55</formula1>
    </dataValidation>
    <dataValidation type="list" allowBlank="1" showInputMessage="1" showErrorMessage="1" sqref="Y58:Z58 Y60:Z61" xr:uid="{00000000-0002-0000-0800-000027000000}">
      <formula1>$AY$58:$BA$58</formula1>
    </dataValidation>
    <dataValidation type="list" allowBlank="1" showInputMessage="1" showErrorMessage="1" sqref="Y57:Z57" xr:uid="{00000000-0002-0000-0800-000028000000}">
      <formula1>$AY$57:$BA$57</formula1>
    </dataValidation>
    <dataValidation type="list" allowBlank="1" showInputMessage="1" showErrorMessage="1" sqref="Y56:Z56" xr:uid="{00000000-0002-0000-0800-000029000000}">
      <formula1>$AY$56:$BA$56</formula1>
    </dataValidation>
    <dataValidation type="list" allowBlank="1" showInputMessage="1" showErrorMessage="1" sqref="Y55:Z55" xr:uid="{00000000-0002-0000-0800-00002A000000}">
      <formula1>$AY$55:$BA$55</formula1>
    </dataValidation>
    <dataValidation type="list" allowBlank="1" showInputMessage="1" showErrorMessage="1" sqref="W58:X58 W60:X61" xr:uid="{00000000-0002-0000-0800-00002B000000}">
      <formula1>$AT$20:$AW$20</formula1>
    </dataValidation>
    <dataValidation type="list" allowBlank="1" showInputMessage="1" showErrorMessage="1" sqref="W57:X57" xr:uid="{00000000-0002-0000-0800-00002C000000}">
      <formula1>$AT$19:$AW$19</formula1>
    </dataValidation>
    <dataValidation type="list" allowBlank="1" showInputMessage="1" showErrorMessage="1" sqref="W56:X56" xr:uid="{00000000-0002-0000-0800-00002D000000}">
      <formula1>$AU$56:$AX$56</formula1>
    </dataValidation>
    <dataValidation type="list" allowBlank="1" showInputMessage="1" showErrorMessage="1" sqref="W55:X55" xr:uid="{00000000-0002-0000-0800-00002E000000}">
      <formula1>$AU$55:$AX$55</formula1>
    </dataValidation>
    <dataValidation type="list" allowBlank="1" showInputMessage="1" showErrorMessage="1" sqref="U58:V58 U60:V61" xr:uid="{00000000-0002-0000-0800-00002F000000}">
      <formula1>$AQ$58:$AT$58</formula1>
    </dataValidation>
    <dataValidation type="list" allowBlank="1" showInputMessage="1" showErrorMessage="1" sqref="U57:V57" xr:uid="{00000000-0002-0000-0800-000030000000}">
      <formula1>$AQ$57:$AT$57</formula1>
    </dataValidation>
    <dataValidation type="list" allowBlank="1" showInputMessage="1" showErrorMessage="1" sqref="U56:V56" xr:uid="{00000000-0002-0000-0800-000031000000}">
      <formula1>$AQ$56:$AT$56</formula1>
    </dataValidation>
    <dataValidation type="list" allowBlank="1" showInputMessage="1" showErrorMessage="1" sqref="U55:V55" xr:uid="{00000000-0002-0000-0800-000032000000}">
      <formula1>$AQ$55:$AT$55</formula1>
    </dataValidation>
  </dataValidations>
  <printOptions horizontalCentered="1" verticalCentered="1"/>
  <pageMargins left="0.25" right="0.25" top="0.75" bottom="0.75" header="0.3" footer="0.3"/>
  <pageSetup paperSize="9" scale="91" fitToWidth="0" orientation="portrait" r:id="rId1"/>
  <colBreaks count="1" manualBreakCount="1">
    <brk id="39"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F0A3D82AC8CB45AEDE7F9ACBE0BFD4" ma:contentTypeVersion="4" ma:contentTypeDescription="Create a new document." ma:contentTypeScope="" ma:versionID="f6dad8045279d363efc8f75c8af2bb76">
  <xsd:schema xmlns:xsd="http://www.w3.org/2001/XMLSchema" xmlns:xs="http://www.w3.org/2001/XMLSchema" xmlns:p="http://schemas.microsoft.com/office/2006/metadata/properties" xmlns:ns2="c0249885-e32d-4134-b3a5-6b2d69da753f" targetNamespace="http://schemas.microsoft.com/office/2006/metadata/properties" ma:root="true" ma:fieldsID="0f7af504bbb159e6314146463e7cf51d" ns2:_="">
    <xsd:import namespace="c0249885-e32d-4134-b3a5-6b2d69da753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49885-e32d-4134-b3a5-6b2d69da75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4479AC-FD50-40AD-ACE0-7838D03BCC17}"/>
</file>

<file path=customXml/itemProps2.xml><?xml version="1.0" encoding="utf-8"?>
<ds:datastoreItem xmlns:ds="http://schemas.openxmlformats.org/officeDocument/2006/customXml" ds:itemID="{3C8EAF3B-4CEF-49B7-A6CB-C7D07FA3EDD8}"/>
</file>

<file path=customXml/itemProps3.xml><?xml version="1.0" encoding="utf-8"?>
<ds:datastoreItem xmlns:ds="http://schemas.openxmlformats.org/officeDocument/2006/customXml" ds:itemID="{DB601838-D72A-46F5-92CD-6F5A56FFEEC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29</vt:i4>
      </vt:variant>
    </vt:vector>
  </HeadingPairs>
  <TitlesOfParts>
    <vt:vector size="42" baseType="lpstr">
      <vt:lpstr>Front &amp; Preliminaries</vt:lpstr>
      <vt:lpstr>Guidance</vt:lpstr>
      <vt:lpstr>Cover</vt:lpstr>
      <vt:lpstr>Design Data</vt:lpstr>
      <vt:lpstr>Utility</vt:lpstr>
      <vt:lpstr>Performance </vt:lpstr>
      <vt:lpstr>Construction 1</vt:lpstr>
      <vt:lpstr>Construction 2</vt:lpstr>
      <vt:lpstr>Controls &amp; Instruments</vt:lpstr>
      <vt:lpstr>Inspect, Ship &amp; Other</vt:lpstr>
      <vt:lpstr>SVL</vt:lpstr>
      <vt:lpstr>Supplement</vt:lpstr>
      <vt:lpstr>Backover</vt:lpstr>
      <vt:lpstr>DocNo._Version_No.</vt:lpstr>
      <vt:lpstr>Document_Number</vt:lpstr>
      <vt:lpstr>Document_Rev</vt:lpstr>
      <vt:lpstr>dryer_type</vt:lpstr>
      <vt:lpstr>electrical_group</vt:lpstr>
      <vt:lpstr>electrical_group_lcp</vt:lpstr>
      <vt:lpstr>electrical_temp_class</vt:lpstr>
      <vt:lpstr>electrical_temp_class_lcp</vt:lpstr>
      <vt:lpstr>Backover!Print_Area</vt:lpstr>
      <vt:lpstr>'Construction 1'!Print_Area</vt:lpstr>
      <vt:lpstr>'Construction 2'!Print_Area</vt:lpstr>
      <vt:lpstr>'Controls &amp; Instruments'!Print_Area</vt:lpstr>
      <vt:lpstr>Cover!Print_Area</vt:lpstr>
      <vt:lpstr>'Design Data'!Print_Area</vt:lpstr>
      <vt:lpstr>'Front &amp; Preliminaries'!Print_Area</vt:lpstr>
      <vt:lpstr>Guidance!Print_Area</vt:lpstr>
      <vt:lpstr>'Inspect, Ship &amp; Other'!Print_Area</vt:lpstr>
      <vt:lpstr>'Performance '!Print_Area</vt:lpstr>
      <vt:lpstr>Supplement!Print_Area</vt:lpstr>
      <vt:lpstr>SVL!Print_Area</vt:lpstr>
      <vt:lpstr>Utility!Print_Area</vt:lpstr>
      <vt:lpstr>Project_location</vt:lpstr>
      <vt:lpstr>Project_title</vt:lpstr>
      <vt:lpstr>Service</vt:lpstr>
      <vt:lpstr>Tag_No</vt:lpstr>
      <vt:lpstr>total_page</vt:lpstr>
      <vt:lpstr>unit_si</vt:lpstr>
      <vt:lpstr>unit_usc</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2016-11-07T14:13:40Z</dcterms:created>
  <dcterms:modified xsi:type="dcterms:W3CDTF">2018-12-19T16:53:01Z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0x010100CAF0A3D82AC8CB45AEDE7F9ACBE0BFD4</vt:lpwstr>
  </property>
</Properties>
</file>